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521" windowWidth="3015" windowHeight="6585" tabRatio="618" activeTab="1"/>
  </bookViews>
  <sheets>
    <sheet name="Revenue Amendments" sheetId="1" r:id="rId1"/>
    <sheet name="Expenditure Amendments" sheetId="2" r:id="rId2"/>
    <sheet name="Positions" sheetId="3" r:id="rId3"/>
  </sheets>
  <definedNames>
    <definedName name="_xlnm.Print_Area" localSheetId="1">'Expenditure Amendments'!$A$1:$H$105</definedName>
    <definedName name="_xlnm.Print_Area" localSheetId="0">'Revenue Amendments'!$A$1:$H$42</definedName>
    <definedName name="_xlnm.Print_Titles" localSheetId="1">'Expenditure Amendments'!$1:$3</definedName>
    <definedName name="_xlnm.Print_Titles" localSheetId="2">'Positions'!$2:$2</definedName>
  </definedNames>
  <calcPr calcMode="manual" fullCalcOnLoad="1" calcCompleted="0" calcOnSave="0"/>
</workbook>
</file>

<file path=xl/comments2.xml><?xml version="1.0" encoding="utf-8"?>
<comments xmlns="http://schemas.openxmlformats.org/spreadsheetml/2006/main">
  <authors>
    <author>landola</author>
  </authors>
  <commentList>
    <comment ref="H9" authorId="0">
      <text>
        <r>
          <rPr>
            <b/>
            <sz val="8"/>
            <rFont val="Tahoma"/>
            <family val="0"/>
          </rPr>
          <t>landola:
Vacancy Allowance increase; positions remain the same</t>
        </r>
      </text>
    </comment>
    <comment ref="H7" authorId="0">
      <text>
        <r>
          <rPr>
            <b/>
            <sz val="8"/>
            <rFont val="Tahoma"/>
            <family val="0"/>
          </rPr>
          <t>landola:</t>
        </r>
        <r>
          <rPr>
            <sz val="8"/>
            <rFont val="Tahoma"/>
            <family val="0"/>
          </rPr>
          <t xml:space="preserve">
OMB</t>
        </r>
      </text>
    </comment>
    <comment ref="B72" authorId="0">
      <text>
        <r>
          <rPr>
            <b/>
            <sz val="8"/>
            <rFont val="Tahoma"/>
            <family val="0"/>
          </rPr>
          <t>landola:</t>
        </r>
        <r>
          <rPr>
            <sz val="8"/>
            <rFont val="Tahoma"/>
            <family val="0"/>
          </rPr>
          <t xml:space="preserve">
3 Commanders deleted;
Reduced 4th Yr. PO by $500K</t>
        </r>
      </text>
    </comment>
    <comment ref="H100" authorId="0">
      <text>
        <r>
          <rPr>
            <b/>
            <sz val="8"/>
            <rFont val="Tahoma"/>
            <family val="0"/>
          </rPr>
          <t>landola:</t>
        </r>
        <r>
          <rPr>
            <sz val="8"/>
            <rFont val="Tahoma"/>
            <family val="0"/>
          </rPr>
          <t xml:space="preserve">
700K for UPMC contract MINUS $50K for employee healthcare contributions</t>
        </r>
      </text>
    </comment>
  </commentList>
</comments>
</file>

<file path=xl/sharedStrings.xml><?xml version="1.0" encoding="utf-8"?>
<sst xmlns="http://schemas.openxmlformats.org/spreadsheetml/2006/main" count="488" uniqueCount="147">
  <si>
    <t>Page</t>
  </si>
  <si>
    <t>Department</t>
  </si>
  <si>
    <t>Action</t>
  </si>
  <si>
    <t>Sub-Class</t>
  </si>
  <si>
    <t>Account Title</t>
  </si>
  <si>
    <t xml:space="preserve"> From </t>
  </si>
  <si>
    <t xml:space="preserve"> To </t>
  </si>
  <si>
    <t>Change</t>
  </si>
  <si>
    <t>Sponsor</t>
  </si>
  <si>
    <t>Decrease</t>
  </si>
  <si>
    <t>Salaries</t>
  </si>
  <si>
    <t>Increase</t>
  </si>
  <si>
    <t>Miscellaneous Services</t>
  </si>
  <si>
    <t>Fire</t>
  </si>
  <si>
    <t>Salaries - regular</t>
  </si>
  <si>
    <t>Salaries - longevity</t>
  </si>
  <si>
    <t>Salaries - in grade</t>
  </si>
  <si>
    <t>Salaries - vacation buyback</t>
  </si>
  <si>
    <t>Uniforms</t>
  </si>
  <si>
    <t>Premium Pay</t>
  </si>
  <si>
    <t>C.C.</t>
  </si>
  <si>
    <t>Law</t>
  </si>
  <si>
    <t>Police</t>
  </si>
  <si>
    <t>N.D.-Debt Service</t>
  </si>
  <si>
    <t>Debt Service Subsidy</t>
  </si>
  <si>
    <t>N.D.-Citywide</t>
  </si>
  <si>
    <t>Transfers</t>
  </si>
  <si>
    <t>Mayor's Office</t>
  </si>
  <si>
    <t>Finance</t>
  </si>
  <si>
    <t>N.D.-Personnel</t>
  </si>
  <si>
    <t>Fringe Benefits</t>
  </si>
  <si>
    <t>Pension</t>
  </si>
  <si>
    <t>Revenue</t>
  </si>
  <si>
    <t>Real Estate Taxes, Current Year</t>
  </si>
  <si>
    <t>Real Estate Taxes, Prior Years</t>
  </si>
  <si>
    <t>Earned Income Tax</t>
  </si>
  <si>
    <t>Deed Transfer Tax</t>
  </si>
  <si>
    <t>Parking Tax</t>
  </si>
  <si>
    <t>Penalties and Interest</t>
  </si>
  <si>
    <t>Rentals and Charges - Depts.</t>
  </si>
  <si>
    <t>Federal and State Grants</t>
  </si>
  <si>
    <t>Non-Profit Payment for Services</t>
  </si>
  <si>
    <t>Authority Payments</t>
  </si>
  <si>
    <t>Act 77 - Tax Relief</t>
  </si>
  <si>
    <t>Act 77 - Civic Arena Debt Service</t>
  </si>
  <si>
    <t>Emergency Services Tax</t>
  </si>
  <si>
    <t>Facility Usage Fee</t>
  </si>
  <si>
    <t>Payroll Preparation Tax</t>
  </si>
  <si>
    <t>Planning</t>
  </si>
  <si>
    <t>Education and Training</t>
  </si>
  <si>
    <t>New</t>
  </si>
  <si>
    <t>Fund Balance</t>
  </si>
  <si>
    <t>DGS-Administration</t>
  </si>
  <si>
    <t>Provision of Services</t>
  </si>
  <si>
    <t>TOTAL</t>
  </si>
  <si>
    <t>TOTAL - ALL AMENDMENTS</t>
  </si>
  <si>
    <t>2006 OPERATING AMENDMENTS - REVENUES</t>
  </si>
  <si>
    <t>2006 OPERATING AMENDMENTS - EXPENDITURES</t>
  </si>
  <si>
    <t>Supplies</t>
  </si>
  <si>
    <t>Equipment</t>
  </si>
  <si>
    <t>Repairs</t>
  </si>
  <si>
    <t>Rentals</t>
  </si>
  <si>
    <t>DGS-Fleet</t>
  </si>
  <si>
    <t>DGS-Facilities</t>
  </si>
  <si>
    <t>Materials</t>
  </si>
  <si>
    <t>CIS</t>
  </si>
  <si>
    <t>OMI</t>
  </si>
  <si>
    <t>Personnel &amp; CSC</t>
  </si>
  <si>
    <t>Public Safety-Admin.</t>
  </si>
  <si>
    <t>Utilities</t>
  </si>
  <si>
    <t>Parks</t>
  </si>
  <si>
    <t>Rate/
Grade</t>
  </si>
  <si>
    <t>Increase/
Decrease</t>
  </si>
  <si>
    <t>C.C.
Page</t>
  </si>
  <si>
    <t>Number</t>
  </si>
  <si>
    <t>To</t>
  </si>
  <si>
    <t xml:space="preserve">Chief of Staff </t>
  </si>
  <si>
    <t>Executive Director of Intergovernmental Relations</t>
  </si>
  <si>
    <t xml:space="preserve">Director of Communications </t>
  </si>
  <si>
    <t>Director of Management and Budget</t>
  </si>
  <si>
    <t>Manager of Communications</t>
  </si>
  <si>
    <t>Director of Grants and Development</t>
  </si>
  <si>
    <t>Director of Policy</t>
  </si>
  <si>
    <t>Senior Secretary/Mayor</t>
  </si>
  <si>
    <t>Director of Community Initiatives</t>
  </si>
  <si>
    <t xml:space="preserve">Secretary/Special Events Coordinator </t>
  </si>
  <si>
    <t xml:space="preserve">Secretary </t>
  </si>
  <si>
    <t>Director of Youth Policy</t>
  </si>
  <si>
    <t>Executive Secretary</t>
  </si>
  <si>
    <t>Deputy Mayor-Operations/Director Public Safety</t>
  </si>
  <si>
    <t>Director of Intergovernmental Relations</t>
  </si>
  <si>
    <t>Manager of Special Projects</t>
  </si>
  <si>
    <t>Grants and Development Officer</t>
  </si>
  <si>
    <t xml:space="preserve">Manager of Government Relations </t>
  </si>
  <si>
    <t>Senior Executive Assistant</t>
  </si>
  <si>
    <t>Senior Secretary/Operations</t>
  </si>
  <si>
    <t>Senior Secretary/Policy</t>
  </si>
  <si>
    <t>Secretary/Special Events Coordinator</t>
  </si>
  <si>
    <t>Secretary</t>
  </si>
  <si>
    <t>Clerk-Typist 1</t>
  </si>
  <si>
    <t>Assistant Director</t>
  </si>
  <si>
    <t>Senior Budget Analyst</t>
  </si>
  <si>
    <t>Budget/Accounts Technician</t>
  </si>
  <si>
    <t>39G</t>
  </si>
  <si>
    <t>19A</t>
  </si>
  <si>
    <t>21E</t>
  </si>
  <si>
    <t>24D</t>
  </si>
  <si>
    <t>18E</t>
  </si>
  <si>
    <t>18F</t>
  </si>
  <si>
    <t>14E</t>
  </si>
  <si>
    <t>06D</t>
  </si>
  <si>
    <t>32G</t>
  </si>
  <si>
    <t>25E</t>
  </si>
  <si>
    <t>16F</t>
  </si>
  <si>
    <t>29E</t>
  </si>
  <si>
    <t>Senior Secretary/Chief of Staff</t>
  </si>
  <si>
    <t xml:space="preserve">Senior Secretary/Exec. Dir. of Intergov. Relations </t>
  </si>
  <si>
    <t>Management Intern, As Needed</t>
  </si>
  <si>
    <t>5.00-10.00</t>
  </si>
  <si>
    <t>Same</t>
  </si>
  <si>
    <t>Customer Service Manager</t>
  </si>
  <si>
    <t>5.00-
15.00</t>
  </si>
  <si>
    <t>31G</t>
  </si>
  <si>
    <t>27G</t>
  </si>
  <si>
    <t>35G</t>
  </si>
  <si>
    <t>Vacancy Allowance</t>
  </si>
  <si>
    <t>Weed&amp;Seed Reimbursement</t>
  </si>
  <si>
    <t>Assistant Solicitor</t>
  </si>
  <si>
    <t>Commander</t>
  </si>
  <si>
    <t>Police Officer First Year</t>
  </si>
  <si>
    <t>School Crossing Guard Regular</t>
  </si>
  <si>
    <t>Director</t>
  </si>
  <si>
    <t>General Services Administration</t>
  </si>
  <si>
    <t>37G</t>
  </si>
  <si>
    <t>Total Reduction</t>
  </si>
  <si>
    <t>Education &amp; Training</t>
  </si>
  <si>
    <t>Salaries-regular</t>
  </si>
  <si>
    <t>Public Works-Fleet</t>
  </si>
  <si>
    <t>Public Works-Facilities</t>
  </si>
  <si>
    <t>Fire Captain, As Needed</t>
  </si>
  <si>
    <t>-</t>
  </si>
  <si>
    <t>Master Firefighter</t>
  </si>
  <si>
    <t>Firefighter Fourth Year</t>
  </si>
  <si>
    <t>Firefighter Second Year</t>
  </si>
  <si>
    <t>Firefighter First Year</t>
  </si>
  <si>
    <t>Firefighter Recruit</t>
  </si>
  <si>
    <t>Hazmat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</si>
</sst>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42" fontId="0" fillId="0" borderId="1" xfId="17" applyNumberFormat="1" applyBorder="1" applyAlignment="1">
      <alignment horizontal="center"/>
    </xf>
    <xf numFmtId="165" fontId="0" fillId="0" borderId="1" xfId="17" applyNumberFormat="1" applyBorder="1" applyAlignment="1">
      <alignment/>
    </xf>
    <xf numFmtId="42" fontId="0" fillId="0" borderId="1" xfId="17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3" fillId="0" borderId="1" xfId="17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2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 quotePrefix="1">
      <alignment horizontal="center"/>
    </xf>
    <xf numFmtId="0" fontId="3" fillId="2" borderId="4" xfId="0" applyFont="1" applyFill="1" applyBorder="1" applyAlignment="1">
      <alignment horizontal="center"/>
    </xf>
    <xf numFmtId="42" fontId="0" fillId="2" borderId="4" xfId="17" applyNumberFormat="1" applyFill="1" applyBorder="1" applyAlignment="1">
      <alignment horizontal="center"/>
    </xf>
    <xf numFmtId="165" fontId="0" fillId="2" borderId="4" xfId="17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quotePrefix="1">
      <alignment horizontal="center"/>
    </xf>
    <xf numFmtId="0" fontId="3" fillId="2" borderId="1" xfId="0" applyFont="1" applyFill="1" applyBorder="1" applyAlignment="1">
      <alignment horizontal="center"/>
    </xf>
    <xf numFmtId="42" fontId="0" fillId="2" borderId="1" xfId="17" applyNumberFormat="1" applyFill="1" applyBorder="1" applyAlignment="1">
      <alignment horizontal="center"/>
    </xf>
    <xf numFmtId="165" fontId="0" fillId="2" borderId="1" xfId="17" applyNumberFormat="1" applyFill="1" applyBorder="1" applyAlignment="1">
      <alignment/>
    </xf>
    <xf numFmtId="42" fontId="0" fillId="2" borderId="1" xfId="17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 quotePrefix="1">
      <alignment horizontal="left"/>
    </xf>
    <xf numFmtId="0" fontId="0" fillId="0" borderId="1" xfId="0" applyFont="1" applyBorder="1" applyAlignment="1">
      <alignment horizontal="center"/>
    </xf>
    <xf numFmtId="42" fontId="0" fillId="0" borderId="4" xfId="17" applyNumberFormat="1" applyFont="1" applyBorder="1" applyAlignment="1">
      <alignment horizontal="center"/>
    </xf>
    <xf numFmtId="42" fontId="0" fillId="2" borderId="4" xfId="17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 horizontal="left"/>
    </xf>
    <xf numFmtId="42" fontId="0" fillId="0" borderId="0" xfId="17" applyNumberFormat="1" applyBorder="1" applyAlignment="1">
      <alignment horizontal="center"/>
    </xf>
    <xf numFmtId="165" fontId="0" fillId="0" borderId="0" xfId="17" applyNumberFormat="1" applyBorder="1" applyAlignment="1">
      <alignment/>
    </xf>
    <xf numFmtId="0" fontId="0" fillId="0" borderId="0" xfId="0" applyBorder="1" applyAlignment="1">
      <alignment horizontal="left"/>
    </xf>
    <xf numFmtId="42" fontId="3" fillId="0" borderId="1" xfId="17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42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165" fontId="0" fillId="0" borderId="4" xfId="17" applyNumberFormat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0" fontId="3" fillId="0" borderId="1" xfId="0" applyFont="1" applyFill="1" applyBorder="1" applyAlignment="1">
      <alignment horizontal="center"/>
    </xf>
    <xf numFmtId="42" fontId="0" fillId="0" borderId="1" xfId="17" applyNumberFormat="1" applyFont="1" applyFill="1" applyBorder="1" applyAlignment="1">
      <alignment horizontal="center"/>
    </xf>
    <xf numFmtId="165" fontId="0" fillId="0" borderId="1" xfId="17" applyNumberFormat="1" applyFill="1" applyBorder="1" applyAlignment="1">
      <alignment/>
    </xf>
    <xf numFmtId="165" fontId="0" fillId="0" borderId="1" xfId="17" applyNumberFormat="1" applyFont="1" applyBorder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2" fontId="0" fillId="0" borderId="4" xfId="17" applyNumberFormat="1" applyFont="1" applyFill="1" applyBorder="1" applyAlignment="1">
      <alignment horizontal="center"/>
    </xf>
    <xf numFmtId="42" fontId="0" fillId="0" borderId="1" xfId="17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2" fontId="1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42" fontId="0" fillId="0" borderId="1" xfId="17" applyNumberFormat="1" applyFill="1" applyBorder="1" applyAlignment="1">
      <alignment horizontal="center"/>
    </xf>
    <xf numFmtId="165" fontId="0" fillId="0" borderId="1" xfId="0" applyNumberFormat="1" applyBorder="1" applyAlignment="1">
      <alignment/>
    </xf>
    <xf numFmtId="41" fontId="0" fillId="0" borderId="1" xfId="0" applyNumberFormat="1" applyBorder="1" applyAlignment="1">
      <alignment horizontal="center"/>
    </xf>
    <xf numFmtId="4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42" fontId="0" fillId="0" borderId="1" xfId="0" applyNumberFormat="1" applyBorder="1" applyAlignment="1">
      <alignment vertical="top"/>
    </xf>
    <xf numFmtId="4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67" fontId="0" fillId="0" borderId="1" xfId="15" applyNumberFormat="1" applyBorder="1" applyAlignment="1">
      <alignment/>
    </xf>
    <xf numFmtId="0" fontId="0" fillId="0" borderId="4" xfId="0" applyFill="1" applyBorder="1" applyAlignment="1" quotePrefix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42" fontId="3" fillId="0" borderId="0" xfId="0" applyNumberFormat="1" applyFont="1" applyAlignment="1">
      <alignment horizontal="right"/>
    </xf>
    <xf numFmtId="42" fontId="3" fillId="0" borderId="0" xfId="0" applyNumberFormat="1" applyFont="1" applyAlignment="1">
      <alignment/>
    </xf>
    <xf numFmtId="165" fontId="3" fillId="0" borderId="1" xfId="17" applyNumberFormat="1" applyFont="1" applyFill="1" applyBorder="1" applyAlignment="1">
      <alignment/>
    </xf>
    <xf numFmtId="41" fontId="0" fillId="0" borderId="3" xfId="0" applyNumberFormat="1" applyBorder="1" applyAlignment="1">
      <alignment horizontal="center"/>
    </xf>
    <xf numFmtId="42" fontId="0" fillId="0" borderId="6" xfId="0" applyNumberFormat="1" applyBorder="1" applyAlignment="1">
      <alignment/>
    </xf>
    <xf numFmtId="41" fontId="0" fillId="0" borderId="6" xfId="0" applyNumberForma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2" fontId="3" fillId="0" borderId="7" xfId="17" applyNumberFormat="1" applyFont="1" applyBorder="1" applyAlignment="1">
      <alignment horizontal="center"/>
    </xf>
    <xf numFmtId="42" fontId="3" fillId="0" borderId="2" xfId="17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1"/>
  <sheetViews>
    <sheetView workbookViewId="0" topLeftCell="B1">
      <selection activeCell="A1" sqref="A1:H1"/>
    </sheetView>
  </sheetViews>
  <sheetFormatPr defaultColWidth="9.140625" defaultRowHeight="12.75"/>
  <cols>
    <col min="1" max="1" width="9.28125" style="0" hidden="1" customWidth="1"/>
    <col min="2" max="2" width="10.140625" style="0" bestFit="1" customWidth="1"/>
    <col min="4" max="4" width="9.28125" style="0" hidden="1" customWidth="1"/>
    <col min="5" max="5" width="31.421875" style="0" bestFit="1" customWidth="1"/>
    <col min="6" max="7" width="13.421875" style="0" bestFit="1" customWidth="1"/>
    <col min="8" max="8" width="12.28125" style="0" bestFit="1" customWidth="1"/>
  </cols>
  <sheetData>
    <row r="1" spans="1:8" ht="12.75">
      <c r="A1" s="99" t="s">
        <v>56</v>
      </c>
      <c r="B1" s="99"/>
      <c r="C1" s="99"/>
      <c r="D1" s="99"/>
      <c r="E1" s="99"/>
      <c r="F1" s="99"/>
      <c r="G1" s="99"/>
      <c r="H1" s="99"/>
    </row>
    <row r="2" spans="1:8" ht="12.75">
      <c r="A2" s="1" t="s">
        <v>20</v>
      </c>
      <c r="B2" s="1"/>
      <c r="C2" s="2"/>
      <c r="D2" s="2"/>
      <c r="E2" s="2"/>
      <c r="F2" s="2"/>
      <c r="G2" s="2"/>
      <c r="H2" s="2"/>
    </row>
    <row r="3" spans="1:8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2.75">
      <c r="A4" s="14"/>
      <c r="B4" s="33"/>
      <c r="C4" s="14"/>
      <c r="D4" s="14"/>
      <c r="E4" s="38"/>
      <c r="F4" s="16"/>
      <c r="G4" s="5"/>
      <c r="H4" s="5"/>
    </row>
    <row r="5" spans="1:8" ht="12.75">
      <c r="A5" s="4"/>
      <c r="B5" s="34" t="s">
        <v>32</v>
      </c>
      <c r="C5" s="4" t="s">
        <v>9</v>
      </c>
      <c r="D5" s="6"/>
      <c r="E5" s="39" t="s">
        <v>33</v>
      </c>
      <c r="F5" s="9">
        <v>124508000</v>
      </c>
      <c r="G5" s="9">
        <v>121000000</v>
      </c>
      <c r="H5" s="9">
        <f>G5-F5</f>
        <v>-3508000</v>
      </c>
    </row>
    <row r="6" spans="1:8" ht="12.75">
      <c r="A6" s="4"/>
      <c r="B6" s="34"/>
      <c r="C6" s="4"/>
      <c r="D6" s="6"/>
      <c r="E6" s="39"/>
      <c r="F6" s="9"/>
      <c r="G6" s="9"/>
      <c r="H6" s="9"/>
    </row>
    <row r="7" spans="1:8" ht="12.75">
      <c r="A7" s="4"/>
      <c r="B7" s="34" t="s">
        <v>32</v>
      </c>
      <c r="C7" s="4" t="s">
        <v>11</v>
      </c>
      <c r="D7" s="6"/>
      <c r="E7" s="39" t="s">
        <v>34</v>
      </c>
      <c r="F7" s="9">
        <v>2430067</v>
      </c>
      <c r="G7" s="9">
        <v>3758000</v>
      </c>
      <c r="H7" s="9">
        <f aca="true" t="shared" si="0" ref="H7:H35">G7-F7</f>
        <v>1327933</v>
      </c>
    </row>
    <row r="8" spans="1:8" ht="12.75">
      <c r="A8" s="4"/>
      <c r="B8" s="34"/>
      <c r="C8" s="4"/>
      <c r="D8" s="6"/>
      <c r="E8" s="39"/>
      <c r="F8" s="9"/>
      <c r="G8" s="9"/>
      <c r="H8" s="9"/>
    </row>
    <row r="9" spans="1:8" ht="12.75">
      <c r="A9" s="4"/>
      <c r="B9" s="34" t="s">
        <v>32</v>
      </c>
      <c r="C9" s="4" t="s">
        <v>9</v>
      </c>
      <c r="D9" s="6"/>
      <c r="E9" s="39" t="s">
        <v>35</v>
      </c>
      <c r="F9" s="9">
        <v>47100000</v>
      </c>
      <c r="G9" s="9">
        <v>47000000</v>
      </c>
      <c r="H9" s="9">
        <f t="shared" si="0"/>
        <v>-100000</v>
      </c>
    </row>
    <row r="10" spans="1:8" ht="12.75">
      <c r="A10" s="4"/>
      <c r="B10" s="34"/>
      <c r="C10" s="42"/>
      <c r="D10" s="6"/>
      <c r="E10" s="39"/>
      <c r="F10" s="9"/>
      <c r="G10" s="9"/>
      <c r="H10" s="9"/>
    </row>
    <row r="11" spans="1:8" ht="12.75">
      <c r="A11" s="4"/>
      <c r="B11" s="34" t="s">
        <v>32</v>
      </c>
      <c r="C11" s="42" t="s">
        <v>9</v>
      </c>
      <c r="D11" s="4"/>
      <c r="E11" s="41" t="s">
        <v>36</v>
      </c>
      <c r="F11" s="9">
        <v>16691000</v>
      </c>
      <c r="G11" s="9">
        <v>15691000</v>
      </c>
      <c r="H11" s="9">
        <f t="shared" si="0"/>
        <v>-1000000</v>
      </c>
    </row>
    <row r="12" spans="1:8" ht="12.75">
      <c r="A12" s="4"/>
      <c r="B12" s="4"/>
      <c r="C12" s="42"/>
      <c r="D12" s="4"/>
      <c r="E12" s="41"/>
      <c r="F12" s="9"/>
      <c r="G12" s="9"/>
      <c r="H12" s="9"/>
    </row>
    <row r="13" spans="1:8" ht="12.75">
      <c r="A13" s="4"/>
      <c r="B13" s="34" t="s">
        <v>32</v>
      </c>
      <c r="C13" s="42" t="s">
        <v>9</v>
      </c>
      <c r="D13" s="4"/>
      <c r="E13" s="41" t="s">
        <v>37</v>
      </c>
      <c r="F13" s="9">
        <v>49671000</v>
      </c>
      <c r="G13" s="9">
        <v>49568000</v>
      </c>
      <c r="H13" s="9">
        <f t="shared" si="0"/>
        <v>-103000</v>
      </c>
    </row>
    <row r="14" spans="1:8" ht="12.75">
      <c r="A14" s="4"/>
      <c r="B14" s="4"/>
      <c r="C14" s="42"/>
      <c r="D14" s="4"/>
      <c r="E14" s="41"/>
      <c r="F14" s="9"/>
      <c r="G14" s="9"/>
      <c r="H14" s="9"/>
    </row>
    <row r="15" spans="1:8" ht="12.75">
      <c r="A15" s="4"/>
      <c r="B15" s="34" t="s">
        <v>32</v>
      </c>
      <c r="C15" s="42" t="s">
        <v>9</v>
      </c>
      <c r="D15" s="4"/>
      <c r="E15" s="41" t="s">
        <v>38</v>
      </c>
      <c r="F15" s="9">
        <v>2601000</v>
      </c>
      <c r="G15" s="9">
        <v>2464000</v>
      </c>
      <c r="H15" s="9">
        <f t="shared" si="0"/>
        <v>-137000</v>
      </c>
    </row>
    <row r="16" spans="1:8" ht="12.75">
      <c r="A16" s="4"/>
      <c r="B16" s="4"/>
      <c r="C16" s="42"/>
      <c r="D16" s="4"/>
      <c r="E16" s="41"/>
      <c r="F16" s="9"/>
      <c r="G16" s="9"/>
      <c r="H16" s="9"/>
    </row>
    <row r="17" spans="1:8" ht="12.75">
      <c r="A17" s="4"/>
      <c r="B17" s="34" t="s">
        <v>32</v>
      </c>
      <c r="C17" s="42" t="s">
        <v>9</v>
      </c>
      <c r="D17" s="4"/>
      <c r="E17" s="41" t="s">
        <v>39</v>
      </c>
      <c r="F17" s="9">
        <v>5220340</v>
      </c>
      <c r="G17" s="9">
        <v>4988340</v>
      </c>
      <c r="H17" s="9">
        <f t="shared" si="0"/>
        <v>-232000</v>
      </c>
    </row>
    <row r="18" spans="1:8" ht="12.75">
      <c r="A18" s="4"/>
      <c r="B18" s="4"/>
      <c r="C18" s="42"/>
      <c r="D18" s="4"/>
      <c r="E18" s="41"/>
      <c r="F18" s="9"/>
      <c r="G18" s="9"/>
      <c r="H18" s="9"/>
    </row>
    <row r="19" spans="1:8" ht="12.75">
      <c r="A19" s="4"/>
      <c r="B19" s="34" t="s">
        <v>32</v>
      </c>
      <c r="C19" s="42" t="s">
        <v>9</v>
      </c>
      <c r="D19" s="4"/>
      <c r="E19" s="41" t="s">
        <v>53</v>
      </c>
      <c r="F19" s="9">
        <v>9107293</v>
      </c>
      <c r="G19" s="9">
        <v>7357293</v>
      </c>
      <c r="H19" s="9">
        <f t="shared" si="0"/>
        <v>-1750000</v>
      </c>
    </row>
    <row r="20" spans="1:8" ht="12.75">
      <c r="A20" s="4"/>
      <c r="B20" s="4"/>
      <c r="C20" s="42"/>
      <c r="D20" s="4"/>
      <c r="E20" s="41"/>
      <c r="F20" s="9"/>
      <c r="G20" s="9"/>
      <c r="H20" s="9"/>
    </row>
    <row r="21" spans="1:8" ht="12.75">
      <c r="A21" s="4"/>
      <c r="B21" s="34" t="s">
        <v>32</v>
      </c>
      <c r="C21" s="42" t="s">
        <v>9</v>
      </c>
      <c r="D21" s="4"/>
      <c r="E21" s="41" t="s">
        <v>40</v>
      </c>
      <c r="F21" s="9">
        <v>23379161</v>
      </c>
      <c r="G21" s="9">
        <v>22379161</v>
      </c>
      <c r="H21" s="9">
        <f t="shared" si="0"/>
        <v>-1000000</v>
      </c>
    </row>
    <row r="22" spans="1:8" ht="12.75">
      <c r="A22" s="4"/>
      <c r="B22" s="4"/>
      <c r="C22" s="42"/>
      <c r="D22" s="4"/>
      <c r="E22" s="41"/>
      <c r="F22" s="9"/>
      <c r="G22" s="9"/>
      <c r="H22" s="9"/>
    </row>
    <row r="23" spans="1:8" ht="12.75">
      <c r="A23" s="4"/>
      <c r="B23" s="34" t="s">
        <v>32</v>
      </c>
      <c r="C23" s="42" t="s">
        <v>11</v>
      </c>
      <c r="D23" s="4"/>
      <c r="E23" s="41" t="s">
        <v>41</v>
      </c>
      <c r="F23" s="9">
        <v>5667000</v>
      </c>
      <c r="G23" s="9">
        <v>9685000</v>
      </c>
      <c r="H23" s="9">
        <f t="shared" si="0"/>
        <v>4018000</v>
      </c>
    </row>
    <row r="24" spans="1:8" ht="12.75">
      <c r="A24" s="4"/>
      <c r="B24" s="4"/>
      <c r="C24" s="42"/>
      <c r="D24" s="4"/>
      <c r="E24" s="41"/>
      <c r="F24" s="9"/>
      <c r="G24" s="9"/>
      <c r="H24" s="9"/>
    </row>
    <row r="25" spans="1:8" ht="12.75">
      <c r="A25" s="4"/>
      <c r="B25" s="34" t="s">
        <v>32</v>
      </c>
      <c r="C25" s="42" t="s">
        <v>9</v>
      </c>
      <c r="D25" s="4"/>
      <c r="E25" s="41" t="s">
        <v>42</v>
      </c>
      <c r="F25" s="9">
        <v>9217500</v>
      </c>
      <c r="G25" s="9">
        <v>9130000</v>
      </c>
      <c r="H25" s="9">
        <f t="shared" si="0"/>
        <v>-87500</v>
      </c>
    </row>
    <row r="26" spans="1:8" ht="12.75">
      <c r="A26" s="4"/>
      <c r="B26" s="4"/>
      <c r="C26" s="42"/>
      <c r="D26" s="4"/>
      <c r="E26" s="41"/>
      <c r="F26" s="9"/>
      <c r="G26" s="9"/>
      <c r="H26" s="9"/>
    </row>
    <row r="27" spans="1:8" ht="12.75">
      <c r="A27" s="4"/>
      <c r="B27" s="34" t="s">
        <v>32</v>
      </c>
      <c r="C27" s="42" t="s">
        <v>9</v>
      </c>
      <c r="D27" s="4"/>
      <c r="E27" s="41" t="s">
        <v>43</v>
      </c>
      <c r="F27" s="9">
        <v>13599000</v>
      </c>
      <c r="G27" s="9">
        <v>13082000</v>
      </c>
      <c r="H27" s="9">
        <f t="shared" si="0"/>
        <v>-517000</v>
      </c>
    </row>
    <row r="28" spans="1:8" ht="12.75">
      <c r="A28" s="4"/>
      <c r="B28" s="4"/>
      <c r="C28" s="42"/>
      <c r="D28" s="4"/>
      <c r="E28" s="41"/>
      <c r="F28" s="9"/>
      <c r="G28" s="9"/>
      <c r="H28" s="9"/>
    </row>
    <row r="29" spans="1:8" ht="12.75">
      <c r="A29" s="4"/>
      <c r="B29" s="34" t="s">
        <v>32</v>
      </c>
      <c r="C29" s="4" t="s">
        <v>9</v>
      </c>
      <c r="D29" s="6"/>
      <c r="E29" s="41" t="s">
        <v>44</v>
      </c>
      <c r="F29" s="9">
        <v>1600000</v>
      </c>
      <c r="G29" s="9">
        <v>0</v>
      </c>
      <c r="H29" s="9">
        <f t="shared" si="0"/>
        <v>-1600000</v>
      </c>
    </row>
    <row r="30" spans="1:8" ht="12.75">
      <c r="A30" s="4"/>
      <c r="B30" s="34"/>
      <c r="C30" s="4"/>
      <c r="D30" s="6"/>
      <c r="E30" s="41"/>
      <c r="F30" s="9"/>
      <c r="G30" s="9"/>
      <c r="H30" s="9"/>
    </row>
    <row r="31" spans="1:8" ht="12.75">
      <c r="A31" s="4"/>
      <c r="B31" s="34" t="s">
        <v>32</v>
      </c>
      <c r="C31" s="4" t="s">
        <v>11</v>
      </c>
      <c r="D31" s="6"/>
      <c r="E31" s="41" t="s">
        <v>45</v>
      </c>
      <c r="F31" s="9">
        <v>11000000</v>
      </c>
      <c r="G31" s="9">
        <v>14500000</v>
      </c>
      <c r="H31" s="9">
        <f t="shared" si="0"/>
        <v>3500000</v>
      </c>
    </row>
    <row r="32" spans="1:8" ht="12.75">
      <c r="A32" s="4"/>
      <c r="B32" s="34"/>
      <c r="C32" s="4"/>
      <c r="D32" s="6"/>
      <c r="E32" s="41"/>
      <c r="F32" s="9"/>
      <c r="G32" s="9"/>
      <c r="H32" s="9"/>
    </row>
    <row r="33" spans="1:8" ht="12.75">
      <c r="A33" s="4"/>
      <c r="B33" s="34" t="s">
        <v>32</v>
      </c>
      <c r="C33" s="4" t="s">
        <v>11</v>
      </c>
      <c r="D33" s="6"/>
      <c r="E33" s="41" t="s">
        <v>46</v>
      </c>
      <c r="F33" s="9">
        <v>1380000</v>
      </c>
      <c r="G33" s="9">
        <v>1500000</v>
      </c>
      <c r="H33" s="9">
        <f t="shared" si="0"/>
        <v>120000</v>
      </c>
    </row>
    <row r="34" spans="1:8" ht="12.75">
      <c r="A34" s="4"/>
      <c r="B34" s="34"/>
      <c r="C34" s="4"/>
      <c r="D34" s="6"/>
      <c r="E34" s="41"/>
      <c r="F34" s="9"/>
      <c r="G34" s="9"/>
      <c r="H34" s="9"/>
    </row>
    <row r="35" spans="1:8" ht="12.75">
      <c r="A35" s="4"/>
      <c r="B35" s="34" t="s">
        <v>32</v>
      </c>
      <c r="C35" s="4" t="s">
        <v>9</v>
      </c>
      <c r="D35" s="6"/>
      <c r="E35" s="41" t="s">
        <v>47</v>
      </c>
      <c r="F35" s="9">
        <v>40282000</v>
      </c>
      <c r="G35" s="9">
        <v>38500000</v>
      </c>
      <c r="H35" s="9">
        <f t="shared" si="0"/>
        <v>-1782000</v>
      </c>
    </row>
    <row r="36" spans="1:8" ht="12.75">
      <c r="A36" s="4"/>
      <c r="B36" s="34"/>
      <c r="C36" s="4"/>
      <c r="D36" s="6"/>
      <c r="E36" s="41"/>
      <c r="F36" s="9"/>
      <c r="G36" s="9"/>
      <c r="H36" s="9"/>
    </row>
    <row r="37" spans="1:8" ht="12.75">
      <c r="A37" s="4"/>
      <c r="B37" s="34"/>
      <c r="C37" s="4"/>
      <c r="D37" s="6"/>
      <c r="E37" s="41"/>
      <c r="F37" s="9"/>
      <c r="G37" s="12" t="s">
        <v>54</v>
      </c>
      <c r="H37" s="12">
        <f>SUM(H5:H36)</f>
        <v>-2850567</v>
      </c>
    </row>
    <row r="38" spans="1:8" ht="12.75">
      <c r="A38" s="26"/>
      <c r="B38" s="36"/>
      <c r="C38" s="26"/>
      <c r="D38" s="27"/>
      <c r="E38" s="45"/>
      <c r="F38" s="29"/>
      <c r="G38" s="30"/>
      <c r="H38" s="30"/>
    </row>
    <row r="39" spans="1:8" ht="12.75">
      <c r="A39" s="4"/>
      <c r="B39" s="34"/>
      <c r="C39" s="4" t="s">
        <v>50</v>
      </c>
      <c r="D39" s="6"/>
      <c r="E39" s="41" t="s">
        <v>51</v>
      </c>
      <c r="F39" s="9">
        <v>0</v>
      </c>
      <c r="G39" s="9">
        <v>12332672</v>
      </c>
      <c r="H39" s="9">
        <f>G39-F39</f>
        <v>12332672</v>
      </c>
    </row>
    <row r="40" spans="1:8" ht="12.75">
      <c r="A40" s="4"/>
      <c r="B40" s="34"/>
      <c r="C40" s="4"/>
      <c r="D40" s="6"/>
      <c r="E40" s="39"/>
      <c r="F40" s="8"/>
      <c r="G40" s="9"/>
      <c r="H40" s="9"/>
    </row>
    <row r="41" spans="1:8" ht="12.75">
      <c r="A41" s="4"/>
      <c r="B41" s="34"/>
      <c r="C41" s="4"/>
      <c r="D41" s="6"/>
      <c r="E41" s="39"/>
      <c r="F41" s="100" t="s">
        <v>55</v>
      </c>
      <c r="G41" s="101"/>
      <c r="H41" s="12">
        <f>H37+H39</f>
        <v>9482105</v>
      </c>
    </row>
    <row r="42" spans="1:8" ht="12.75">
      <c r="A42" s="46"/>
      <c r="B42" s="47"/>
      <c r="C42" s="46"/>
      <c r="D42" s="48"/>
      <c r="E42" s="49"/>
      <c r="F42" s="50"/>
      <c r="G42" s="51"/>
      <c r="H42" s="51"/>
    </row>
    <row r="43" spans="1:8" ht="12.75">
      <c r="A43" s="46"/>
      <c r="B43" s="47"/>
      <c r="C43" s="46"/>
      <c r="D43" s="48"/>
      <c r="E43" s="49"/>
      <c r="F43" s="50"/>
      <c r="G43" s="51"/>
      <c r="H43" s="51"/>
    </row>
    <row r="44" spans="1:8" ht="12.75">
      <c r="A44" s="46"/>
      <c r="B44" s="47"/>
      <c r="C44" s="46"/>
      <c r="D44" s="48"/>
      <c r="E44" s="49"/>
      <c r="F44" s="50"/>
      <c r="G44" s="51"/>
      <c r="H44" s="51"/>
    </row>
    <row r="45" spans="1:8" ht="12.75">
      <c r="A45" s="46"/>
      <c r="B45" s="47"/>
      <c r="C45" s="46"/>
      <c r="D45" s="48"/>
      <c r="E45" s="49"/>
      <c r="F45" s="50"/>
      <c r="G45" s="51"/>
      <c r="H45" s="51"/>
    </row>
    <row r="46" spans="1:8" ht="12.75">
      <c r="A46" s="46"/>
      <c r="B46" s="47"/>
      <c r="C46" s="46"/>
      <c r="D46" s="48"/>
      <c r="E46" s="49"/>
      <c r="F46" s="50"/>
      <c r="G46" s="51"/>
      <c r="H46" s="51"/>
    </row>
    <row r="47" spans="1:8" ht="12.75">
      <c r="A47" s="46"/>
      <c r="B47" s="47"/>
      <c r="C47" s="46"/>
      <c r="D47" s="48"/>
      <c r="E47" s="49"/>
      <c r="F47" s="50"/>
      <c r="G47" s="51"/>
      <c r="H47" s="51"/>
    </row>
    <row r="48" spans="1:8" ht="12.75">
      <c r="A48" s="46"/>
      <c r="B48" s="47"/>
      <c r="C48" s="46"/>
      <c r="D48" s="48"/>
      <c r="E48" s="49"/>
      <c r="F48" s="50"/>
      <c r="G48" s="51"/>
      <c r="H48" s="51"/>
    </row>
    <row r="49" spans="1:8" ht="12.75">
      <c r="A49" s="46"/>
      <c r="B49" s="47"/>
      <c r="C49" s="46"/>
      <c r="D49" s="48"/>
      <c r="E49" s="49"/>
      <c r="F49" s="50"/>
      <c r="G49" s="51"/>
      <c r="H49" s="51"/>
    </row>
    <row r="50" spans="1:8" ht="12.75">
      <c r="A50" s="46"/>
      <c r="B50" s="47"/>
      <c r="C50" s="46"/>
      <c r="D50" s="48"/>
      <c r="E50" s="49"/>
      <c r="F50" s="50"/>
      <c r="G50" s="51"/>
      <c r="H50" s="51"/>
    </row>
    <row r="51" spans="1:8" ht="12.75">
      <c r="A51" s="46"/>
      <c r="B51" s="47"/>
      <c r="C51" s="46"/>
      <c r="D51" s="48"/>
      <c r="E51" s="49"/>
      <c r="F51" s="50"/>
      <c r="G51" s="51"/>
      <c r="H51" s="51"/>
    </row>
    <row r="52" spans="1:8" ht="12.75">
      <c r="A52" s="46"/>
      <c r="B52" s="47"/>
      <c r="C52" s="46"/>
      <c r="D52" s="48"/>
      <c r="E52" s="49"/>
      <c r="F52" s="50"/>
      <c r="G52" s="51"/>
      <c r="H52" s="51"/>
    </row>
    <row r="53" spans="1:8" ht="12.75">
      <c r="A53" s="46"/>
      <c r="B53" s="47"/>
      <c r="C53" s="46"/>
      <c r="D53" s="48"/>
      <c r="E53" s="49"/>
      <c r="F53" s="50"/>
      <c r="G53" s="51"/>
      <c r="H53" s="51"/>
    </row>
    <row r="54" spans="1:8" ht="12.75">
      <c r="A54" s="46"/>
      <c r="B54" s="47"/>
      <c r="C54" s="46"/>
      <c r="D54" s="48"/>
      <c r="E54" s="49"/>
      <c r="F54" s="50"/>
      <c r="G54" s="51"/>
      <c r="H54" s="51"/>
    </row>
    <row r="55" spans="1:8" ht="12.75">
      <c r="A55" s="46"/>
      <c r="B55" s="47"/>
      <c r="C55" s="46"/>
      <c r="D55" s="48"/>
      <c r="E55" s="49"/>
      <c r="F55" s="50"/>
      <c r="G55" s="51"/>
      <c r="H55" s="51"/>
    </row>
    <row r="56" spans="1:8" ht="12.75">
      <c r="A56" s="46"/>
      <c r="B56" s="47"/>
      <c r="C56" s="46"/>
      <c r="D56" s="48"/>
      <c r="E56" s="49"/>
      <c r="F56" s="50"/>
      <c r="G56" s="51"/>
      <c r="H56" s="51"/>
    </row>
    <row r="57" spans="1:8" ht="12.75">
      <c r="A57" s="46"/>
      <c r="B57" s="47"/>
      <c r="C57" s="46"/>
      <c r="D57" s="48"/>
      <c r="E57" s="49"/>
      <c r="F57" s="50"/>
      <c r="G57" s="51"/>
      <c r="H57" s="51"/>
    </row>
    <row r="58" spans="1:8" ht="12.75">
      <c r="A58" s="46"/>
      <c r="B58" s="47"/>
      <c r="C58" s="46"/>
      <c r="D58" s="48"/>
      <c r="E58" s="49"/>
      <c r="F58" s="50"/>
      <c r="G58" s="51"/>
      <c r="H58" s="51"/>
    </row>
    <row r="59" spans="1:8" ht="12.75">
      <c r="A59" s="46"/>
      <c r="B59" s="47"/>
      <c r="C59" s="46"/>
      <c r="D59" s="48"/>
      <c r="E59" s="49"/>
      <c r="F59" s="50"/>
      <c r="G59" s="51"/>
      <c r="H59" s="51"/>
    </row>
    <row r="60" spans="1:8" ht="12.75">
      <c r="A60" s="46"/>
      <c r="B60" s="47"/>
      <c r="C60" s="46"/>
      <c r="D60" s="48"/>
      <c r="E60" s="49"/>
      <c r="F60" s="50"/>
      <c r="G60" s="51"/>
      <c r="H60" s="51"/>
    </row>
    <row r="61" spans="1:8" ht="12.75">
      <c r="A61" s="46"/>
      <c r="B61" s="47"/>
      <c r="C61" s="46"/>
      <c r="D61" s="48"/>
      <c r="E61" s="49"/>
      <c r="F61" s="50"/>
      <c r="G61" s="51"/>
      <c r="H61" s="51"/>
    </row>
    <row r="62" spans="1:8" ht="12.75">
      <c r="A62" s="46"/>
      <c r="B62" s="47"/>
      <c r="C62" s="46"/>
      <c r="D62" s="48"/>
      <c r="E62" s="49"/>
      <c r="F62" s="50"/>
      <c r="G62" s="51"/>
      <c r="H62" s="51"/>
    </row>
    <row r="63" spans="1:8" ht="12.75">
      <c r="A63" s="46"/>
      <c r="B63" s="47"/>
      <c r="C63" s="46"/>
      <c r="D63" s="48"/>
      <c r="E63" s="49"/>
      <c r="F63" s="50"/>
      <c r="G63" s="51"/>
      <c r="H63" s="51"/>
    </row>
    <row r="64" spans="1:8" ht="12.75">
      <c r="A64" s="17"/>
      <c r="B64" s="17"/>
      <c r="C64" s="17"/>
      <c r="D64" s="17"/>
      <c r="E64" s="52"/>
      <c r="F64" s="17"/>
      <c r="G64" s="17"/>
      <c r="H64" s="17"/>
    </row>
    <row r="65" spans="1:8" ht="12.75">
      <c r="A65" s="17"/>
      <c r="B65" s="17"/>
      <c r="C65" s="17"/>
      <c r="D65" s="17"/>
      <c r="E65" s="52"/>
      <c r="F65" s="17"/>
      <c r="G65" s="17"/>
      <c r="H65" s="17"/>
    </row>
    <row r="66" spans="1:8" ht="12.75">
      <c r="A66" s="17"/>
      <c r="B66" s="17"/>
      <c r="C66" s="17"/>
      <c r="D66" s="17"/>
      <c r="E66" s="52"/>
      <c r="F66" s="17"/>
      <c r="G66" s="17"/>
      <c r="H66" s="17"/>
    </row>
    <row r="67" spans="1:8" ht="12.75">
      <c r="A67" s="17"/>
      <c r="B67" s="17"/>
      <c r="C67" s="17"/>
      <c r="D67" s="17"/>
      <c r="E67" s="52"/>
      <c r="F67" s="17"/>
      <c r="G67" s="17"/>
      <c r="H67" s="17"/>
    </row>
    <row r="68" spans="1:8" ht="12.75">
      <c r="A68" s="17"/>
      <c r="B68" s="17"/>
      <c r="C68" s="17"/>
      <c r="D68" s="17"/>
      <c r="E68" s="52"/>
      <c r="F68" s="17"/>
      <c r="G68" s="17"/>
      <c r="H68" s="17"/>
    </row>
    <row r="69" spans="1:8" ht="12.75">
      <c r="A69" s="17"/>
      <c r="B69" s="17"/>
      <c r="C69" s="17"/>
      <c r="D69" s="17"/>
      <c r="E69" s="52"/>
      <c r="F69" s="17"/>
      <c r="G69" s="17"/>
      <c r="H69" s="17"/>
    </row>
    <row r="70" spans="1:8" ht="12.75">
      <c r="A70" s="17"/>
      <c r="B70" s="17"/>
      <c r="C70" s="17"/>
      <c r="D70" s="17"/>
      <c r="E70" s="52"/>
      <c r="F70" s="17"/>
      <c r="G70" s="17"/>
      <c r="H70" s="17"/>
    </row>
    <row r="71" spans="1:8" ht="12.75">
      <c r="A71" s="17"/>
      <c r="B71" s="17"/>
      <c r="C71" s="17"/>
      <c r="D71" s="17"/>
      <c r="E71" s="52"/>
      <c r="F71" s="17"/>
      <c r="G71" s="17"/>
      <c r="H71" s="17"/>
    </row>
    <row r="72" spans="1:8" ht="12.75">
      <c r="A72" s="17"/>
      <c r="B72" s="17"/>
      <c r="C72" s="17"/>
      <c r="D72" s="17"/>
      <c r="E72" s="52"/>
      <c r="F72" s="17"/>
      <c r="G72" s="17"/>
      <c r="H72" s="17"/>
    </row>
    <row r="73" spans="1:8" ht="12.75">
      <c r="A73" s="17"/>
      <c r="B73" s="17"/>
      <c r="C73" s="17"/>
      <c r="D73" s="17"/>
      <c r="E73" s="52"/>
      <c r="F73" s="17"/>
      <c r="G73" s="17"/>
      <c r="H73" s="17"/>
    </row>
    <row r="74" spans="1:8" ht="12.75">
      <c r="A74" s="17"/>
      <c r="B74" s="17"/>
      <c r="C74" s="17"/>
      <c r="D74" s="17"/>
      <c r="E74" s="52"/>
      <c r="F74" s="17"/>
      <c r="G74" s="17"/>
      <c r="H74" s="17"/>
    </row>
    <row r="75" spans="1:8" ht="12.75">
      <c r="A75" s="17"/>
      <c r="B75" s="17"/>
      <c r="C75" s="17"/>
      <c r="D75" s="17"/>
      <c r="E75" s="52"/>
      <c r="F75" s="17"/>
      <c r="G75" s="17"/>
      <c r="H75" s="17"/>
    </row>
    <row r="76" spans="1:8" ht="12.75">
      <c r="A76" s="17"/>
      <c r="B76" s="17"/>
      <c r="C76" s="17"/>
      <c r="D76" s="17"/>
      <c r="E76" s="52"/>
      <c r="F76" s="17"/>
      <c r="G76" s="17"/>
      <c r="H76" s="17"/>
    </row>
    <row r="77" spans="1:8" ht="12.75">
      <c r="A77" s="17"/>
      <c r="B77" s="17"/>
      <c r="C77" s="17"/>
      <c r="D77" s="17"/>
      <c r="E77" s="52"/>
      <c r="F77" s="17"/>
      <c r="G77" s="17"/>
      <c r="H77" s="17"/>
    </row>
    <row r="78" spans="1:8" ht="12.75">
      <c r="A78" s="17"/>
      <c r="B78" s="17"/>
      <c r="C78" s="17"/>
      <c r="D78" s="17"/>
      <c r="E78" s="52"/>
      <c r="F78" s="17"/>
      <c r="G78" s="17"/>
      <c r="H78" s="17"/>
    </row>
    <row r="79" spans="1:8" ht="12.75">
      <c r="A79" s="17"/>
      <c r="B79" s="17"/>
      <c r="C79" s="17"/>
      <c r="D79" s="17"/>
      <c r="E79" s="52"/>
      <c r="F79" s="17"/>
      <c r="G79" s="17"/>
      <c r="H79" s="17"/>
    </row>
    <row r="80" spans="1:8" ht="12.75">
      <c r="A80" s="17"/>
      <c r="B80" s="17"/>
      <c r="C80" s="17"/>
      <c r="D80" s="17"/>
      <c r="E80" s="52"/>
      <c r="F80" s="17"/>
      <c r="G80" s="17"/>
      <c r="H80" s="17"/>
    </row>
    <row r="81" spans="1:8" ht="12.75">
      <c r="A81" s="17"/>
      <c r="B81" s="17"/>
      <c r="C81" s="17"/>
      <c r="D81" s="17"/>
      <c r="E81" s="52"/>
      <c r="F81" s="17"/>
      <c r="G81" s="17"/>
      <c r="H81" s="17"/>
    </row>
    <row r="82" spans="1:8" ht="12.75">
      <c r="A82" s="17"/>
      <c r="B82" s="17"/>
      <c r="C82" s="17"/>
      <c r="D82" s="17"/>
      <c r="E82" s="52"/>
      <c r="F82" s="17"/>
      <c r="G82" s="17"/>
      <c r="H82" s="17"/>
    </row>
    <row r="83" spans="1:8" ht="12.75">
      <c r="A83" s="17"/>
      <c r="B83" s="17"/>
      <c r="C83" s="17"/>
      <c r="D83" s="17"/>
      <c r="E83" s="52"/>
      <c r="F83" s="17"/>
      <c r="G83" s="17"/>
      <c r="H83" s="17"/>
    </row>
    <row r="84" spans="1:8" ht="12.75">
      <c r="A84" s="17"/>
      <c r="B84" s="17"/>
      <c r="C84" s="17"/>
      <c r="D84" s="17"/>
      <c r="E84" s="52"/>
      <c r="F84" s="17"/>
      <c r="G84" s="17"/>
      <c r="H84" s="17"/>
    </row>
    <row r="85" spans="1:8" ht="12.75">
      <c r="A85" s="17"/>
      <c r="B85" s="17"/>
      <c r="C85" s="17"/>
      <c r="D85" s="17"/>
      <c r="E85" s="52"/>
      <c r="F85" s="17"/>
      <c r="G85" s="17"/>
      <c r="H85" s="17"/>
    </row>
    <row r="86" spans="1:8" ht="12.75">
      <c r="A86" s="17"/>
      <c r="B86" s="17"/>
      <c r="C86" s="17"/>
      <c r="D86" s="17"/>
      <c r="E86" s="52"/>
      <c r="F86" s="17"/>
      <c r="G86" s="17"/>
      <c r="H86" s="17"/>
    </row>
    <row r="87" spans="1:8" ht="12.75">
      <c r="A87" s="17"/>
      <c r="B87" s="17"/>
      <c r="C87" s="17"/>
      <c r="D87" s="17"/>
      <c r="E87" s="52"/>
      <c r="F87" s="17"/>
      <c r="G87" s="17"/>
      <c r="H87" s="17"/>
    </row>
    <row r="88" spans="1:8" ht="12.75">
      <c r="A88" s="17"/>
      <c r="B88" s="17"/>
      <c r="C88" s="17"/>
      <c r="D88" s="17"/>
      <c r="E88" s="52"/>
      <c r="F88" s="17"/>
      <c r="G88" s="17"/>
      <c r="H88" s="17"/>
    </row>
    <row r="89" spans="1:8" ht="12.75">
      <c r="A89" s="17"/>
      <c r="B89" s="17"/>
      <c r="C89" s="17"/>
      <c r="D89" s="17"/>
      <c r="E89" s="52"/>
      <c r="F89" s="17"/>
      <c r="G89" s="17"/>
      <c r="H89" s="17"/>
    </row>
    <row r="90" spans="1:8" ht="12.75">
      <c r="A90" s="17"/>
      <c r="B90" s="17"/>
      <c r="C90" s="17"/>
      <c r="D90" s="17"/>
      <c r="E90" s="52"/>
      <c r="F90" s="17"/>
      <c r="G90" s="17"/>
      <c r="H90" s="17"/>
    </row>
    <row r="91" spans="1:8" ht="12.75">
      <c r="A91" s="17"/>
      <c r="B91" s="17"/>
      <c r="C91" s="17"/>
      <c r="D91" s="17"/>
      <c r="E91" s="52"/>
      <c r="F91" s="17"/>
      <c r="G91" s="17"/>
      <c r="H91" s="17"/>
    </row>
    <row r="92" spans="1:8" ht="12.75">
      <c r="A92" s="17"/>
      <c r="B92" s="17"/>
      <c r="C92" s="17"/>
      <c r="D92" s="17"/>
      <c r="E92" s="52"/>
      <c r="F92" s="17"/>
      <c r="G92" s="17"/>
      <c r="H92" s="17"/>
    </row>
    <row r="93" spans="1:8" ht="12.75">
      <c r="A93" s="17"/>
      <c r="B93" s="17"/>
      <c r="C93" s="17"/>
      <c r="D93" s="17"/>
      <c r="E93" s="52"/>
      <c r="F93" s="17"/>
      <c r="G93" s="17"/>
      <c r="H93" s="17"/>
    </row>
    <row r="94" spans="1:8" ht="12.75">
      <c r="A94" s="17"/>
      <c r="B94" s="17"/>
      <c r="C94" s="17"/>
      <c r="D94" s="17"/>
      <c r="E94" s="52"/>
      <c r="F94" s="17"/>
      <c r="G94" s="17"/>
      <c r="H94" s="17"/>
    </row>
    <row r="95" spans="1:8" ht="12.75">
      <c r="A95" s="17"/>
      <c r="B95" s="17"/>
      <c r="C95" s="17"/>
      <c r="D95" s="17"/>
      <c r="E95" s="52"/>
      <c r="F95" s="17"/>
      <c r="G95" s="17"/>
      <c r="H95" s="17"/>
    </row>
    <row r="96" spans="1:8" ht="12.75">
      <c r="A96" s="17"/>
      <c r="B96" s="17"/>
      <c r="C96" s="17"/>
      <c r="D96" s="17"/>
      <c r="E96" s="52"/>
      <c r="F96" s="17"/>
      <c r="G96" s="17"/>
      <c r="H96" s="17"/>
    </row>
    <row r="97" spans="1:8" ht="12.75">
      <c r="A97" s="17"/>
      <c r="B97" s="17"/>
      <c r="C97" s="17"/>
      <c r="D97" s="17"/>
      <c r="E97" s="52"/>
      <c r="F97" s="17"/>
      <c r="G97" s="17"/>
      <c r="H97" s="17"/>
    </row>
    <row r="98" spans="1:8" ht="12.75">
      <c r="A98" s="17"/>
      <c r="B98" s="17"/>
      <c r="C98" s="17"/>
      <c r="D98" s="17"/>
      <c r="E98" s="52"/>
      <c r="F98" s="17"/>
      <c r="G98" s="17"/>
      <c r="H98" s="17"/>
    </row>
    <row r="99" spans="1:8" ht="12.75">
      <c r="A99" s="17"/>
      <c r="B99" s="17"/>
      <c r="C99" s="17"/>
      <c r="D99" s="17"/>
      <c r="E99" s="52"/>
      <c r="F99" s="17"/>
      <c r="G99" s="17"/>
      <c r="H99" s="17"/>
    </row>
    <row r="100" spans="1:8" ht="12.75">
      <c r="A100" s="17"/>
      <c r="B100" s="17"/>
      <c r="C100" s="17"/>
      <c r="D100" s="17"/>
      <c r="E100" s="52"/>
      <c r="F100" s="17"/>
      <c r="G100" s="17"/>
      <c r="H100" s="17"/>
    </row>
    <row r="101" spans="1:8" ht="12.75">
      <c r="A101" s="17"/>
      <c r="B101" s="17"/>
      <c r="C101" s="17"/>
      <c r="D101" s="17"/>
      <c r="E101" s="52"/>
      <c r="F101" s="17"/>
      <c r="G101" s="17"/>
      <c r="H101" s="17"/>
    </row>
    <row r="102" spans="1:8" ht="12.75">
      <c r="A102" s="17"/>
      <c r="B102" s="17"/>
      <c r="C102" s="17"/>
      <c r="D102" s="17"/>
      <c r="E102" s="52"/>
      <c r="F102" s="17"/>
      <c r="G102" s="17"/>
      <c r="H102" s="17"/>
    </row>
    <row r="103" spans="1:8" ht="12.75">
      <c r="A103" s="17"/>
      <c r="B103" s="17"/>
      <c r="C103" s="17"/>
      <c r="D103" s="17"/>
      <c r="E103" s="52"/>
      <c r="F103" s="17"/>
      <c r="G103" s="17"/>
      <c r="H103" s="17"/>
    </row>
    <row r="104" spans="1:8" ht="12.75">
      <c r="A104" s="17"/>
      <c r="B104" s="17"/>
      <c r="C104" s="17"/>
      <c r="D104" s="17"/>
      <c r="E104" s="52"/>
      <c r="F104" s="17"/>
      <c r="G104" s="17"/>
      <c r="H104" s="17"/>
    </row>
    <row r="105" spans="1:8" ht="12.75">
      <c r="A105" s="17"/>
      <c r="B105" s="17"/>
      <c r="C105" s="17"/>
      <c r="D105" s="17"/>
      <c r="E105" s="52"/>
      <c r="F105" s="17"/>
      <c r="G105" s="17"/>
      <c r="H105" s="17"/>
    </row>
    <row r="106" spans="1:8" ht="12.75">
      <c r="A106" s="17"/>
      <c r="B106" s="17"/>
      <c r="C106" s="17"/>
      <c r="D106" s="17"/>
      <c r="E106" s="52"/>
      <c r="F106" s="17"/>
      <c r="G106" s="17"/>
      <c r="H106" s="17"/>
    </row>
    <row r="107" spans="1:8" ht="12.75">
      <c r="A107" s="17"/>
      <c r="B107" s="17"/>
      <c r="C107" s="17"/>
      <c r="D107" s="17"/>
      <c r="E107" s="52"/>
      <c r="F107" s="17"/>
      <c r="G107" s="17"/>
      <c r="H107" s="17"/>
    </row>
    <row r="108" spans="1:8" ht="12.75">
      <c r="A108" s="17"/>
      <c r="B108" s="17"/>
      <c r="C108" s="17"/>
      <c r="D108" s="17"/>
      <c r="E108" s="52"/>
      <c r="F108" s="17"/>
      <c r="G108" s="17"/>
      <c r="H108" s="17"/>
    </row>
    <row r="109" spans="1:8" ht="12.75">
      <c r="A109" s="17"/>
      <c r="B109" s="17"/>
      <c r="C109" s="17"/>
      <c r="D109" s="17"/>
      <c r="E109" s="52"/>
      <c r="F109" s="17"/>
      <c r="G109" s="17"/>
      <c r="H109" s="17"/>
    </row>
    <row r="110" spans="1:8" ht="12.75">
      <c r="A110" s="17"/>
      <c r="B110" s="17"/>
      <c r="C110" s="17"/>
      <c r="D110" s="17"/>
      <c r="E110" s="52"/>
      <c r="F110" s="17"/>
      <c r="G110" s="17"/>
      <c r="H110" s="17"/>
    </row>
    <row r="111" spans="1:8" ht="12.75">
      <c r="A111" s="17"/>
      <c r="B111" s="17"/>
      <c r="C111" s="17"/>
      <c r="D111" s="17"/>
      <c r="E111" s="52"/>
      <c r="F111" s="17"/>
      <c r="G111" s="17"/>
      <c r="H111" s="17"/>
    </row>
    <row r="112" spans="1:8" ht="12.75">
      <c r="A112" s="17"/>
      <c r="B112" s="17"/>
      <c r="C112" s="17"/>
      <c r="D112" s="17"/>
      <c r="E112" s="52"/>
      <c r="F112" s="17"/>
      <c r="G112" s="17"/>
      <c r="H112" s="17"/>
    </row>
    <row r="113" spans="1:8" ht="12.75">
      <c r="A113" s="17"/>
      <c r="B113" s="17"/>
      <c r="C113" s="17"/>
      <c r="D113" s="17"/>
      <c r="E113" s="52"/>
      <c r="F113" s="17"/>
      <c r="G113" s="17"/>
      <c r="H113" s="17"/>
    </row>
    <row r="114" spans="1:8" ht="12.75">
      <c r="A114" s="17"/>
      <c r="B114" s="17"/>
      <c r="C114" s="17"/>
      <c r="D114" s="17"/>
      <c r="E114" s="52"/>
      <c r="F114" s="17"/>
      <c r="G114" s="17"/>
      <c r="H114" s="17"/>
    </row>
    <row r="115" spans="1:8" ht="12.75">
      <c r="A115" s="17"/>
      <c r="B115" s="17"/>
      <c r="C115" s="17"/>
      <c r="D115" s="17"/>
      <c r="E115" s="52"/>
      <c r="F115" s="17"/>
      <c r="G115" s="17"/>
      <c r="H115" s="17"/>
    </row>
    <row r="116" spans="1:8" ht="12.75">
      <c r="A116" s="17"/>
      <c r="B116" s="17"/>
      <c r="C116" s="17"/>
      <c r="D116" s="17"/>
      <c r="E116" s="52"/>
      <c r="F116" s="17"/>
      <c r="G116" s="17"/>
      <c r="H116" s="17"/>
    </row>
    <row r="117" spans="1:8" ht="12.75">
      <c r="A117" s="17"/>
      <c r="B117" s="17"/>
      <c r="C117" s="17"/>
      <c r="D117" s="17"/>
      <c r="E117" s="52"/>
      <c r="F117" s="17"/>
      <c r="G117" s="17"/>
      <c r="H117" s="17"/>
    </row>
    <row r="118" spans="1:8" ht="12.75">
      <c r="A118" s="17"/>
      <c r="B118" s="17"/>
      <c r="C118" s="17"/>
      <c r="D118" s="17"/>
      <c r="E118" s="52"/>
      <c r="F118" s="17"/>
      <c r="G118" s="17"/>
      <c r="H118" s="17"/>
    </row>
    <row r="119" spans="1:8" ht="12.75">
      <c r="A119" s="17"/>
      <c r="B119" s="17"/>
      <c r="C119" s="17"/>
      <c r="D119" s="17"/>
      <c r="E119" s="52"/>
      <c r="F119" s="17"/>
      <c r="G119" s="17"/>
      <c r="H119" s="17"/>
    </row>
    <row r="120" spans="1:8" ht="12.75">
      <c r="A120" s="17"/>
      <c r="B120" s="17"/>
      <c r="C120" s="17"/>
      <c r="D120" s="17"/>
      <c r="E120" s="52"/>
      <c r="F120" s="17"/>
      <c r="G120" s="17"/>
      <c r="H120" s="17"/>
    </row>
    <row r="121" spans="1:8" ht="12.75">
      <c r="A121" s="17"/>
      <c r="B121" s="17"/>
      <c r="C121" s="17"/>
      <c r="D121" s="17"/>
      <c r="E121" s="52"/>
      <c r="F121" s="17"/>
      <c r="G121" s="17"/>
      <c r="H121" s="17"/>
    </row>
    <row r="122" spans="1:8" ht="12.75">
      <c r="A122" s="17"/>
      <c r="B122" s="17"/>
      <c r="C122" s="17"/>
      <c r="D122" s="17"/>
      <c r="E122" s="52"/>
      <c r="F122" s="17"/>
      <c r="G122" s="17"/>
      <c r="H122" s="17"/>
    </row>
    <row r="123" spans="1:8" ht="12.75">
      <c r="A123" s="17"/>
      <c r="B123" s="17"/>
      <c r="C123" s="17"/>
      <c r="D123" s="17"/>
      <c r="E123" s="52"/>
      <c r="F123" s="17"/>
      <c r="G123" s="17"/>
      <c r="H123" s="17"/>
    </row>
    <row r="124" spans="1:8" ht="12.75">
      <c r="A124" s="17"/>
      <c r="B124" s="17"/>
      <c r="C124" s="17"/>
      <c r="D124" s="17"/>
      <c r="E124" s="52"/>
      <c r="F124" s="17"/>
      <c r="G124" s="17"/>
      <c r="H124" s="17"/>
    </row>
    <row r="125" spans="1:8" ht="12.75">
      <c r="A125" s="17"/>
      <c r="B125" s="17"/>
      <c r="C125" s="17"/>
      <c r="D125" s="17"/>
      <c r="E125" s="52"/>
      <c r="F125" s="17"/>
      <c r="G125" s="17"/>
      <c r="H125" s="17"/>
    </row>
    <row r="126" spans="1:8" ht="12.75">
      <c r="A126" s="17"/>
      <c r="B126" s="17"/>
      <c r="C126" s="17"/>
      <c r="D126" s="17"/>
      <c r="E126" s="52"/>
      <c r="F126" s="17"/>
      <c r="G126" s="17"/>
      <c r="H126" s="17"/>
    </row>
    <row r="127" spans="1:8" ht="12.75">
      <c r="A127" s="17"/>
      <c r="B127" s="17"/>
      <c r="C127" s="17"/>
      <c r="D127" s="17"/>
      <c r="E127" s="52"/>
      <c r="F127" s="17"/>
      <c r="G127" s="17"/>
      <c r="H127" s="17"/>
    </row>
    <row r="128" spans="1:8" ht="12.75">
      <c r="A128" s="17"/>
      <c r="B128" s="17"/>
      <c r="C128" s="17"/>
      <c r="D128" s="17"/>
      <c r="E128" s="52"/>
      <c r="F128" s="17"/>
      <c r="G128" s="17"/>
      <c r="H128" s="17"/>
    </row>
    <row r="129" spans="1:8" ht="12.75">
      <c r="A129" s="17"/>
      <c r="B129" s="17"/>
      <c r="C129" s="17"/>
      <c r="D129" s="17"/>
      <c r="E129" s="52"/>
      <c r="F129" s="17"/>
      <c r="G129" s="17"/>
      <c r="H129" s="17"/>
    </row>
    <row r="130" spans="1:8" ht="12.75">
      <c r="A130" s="17"/>
      <c r="B130" s="17"/>
      <c r="C130" s="17"/>
      <c r="D130" s="17"/>
      <c r="E130" s="52"/>
      <c r="F130" s="17"/>
      <c r="G130" s="17"/>
      <c r="H130" s="17"/>
    </row>
    <row r="131" spans="1:8" ht="12.75">
      <c r="A131" s="17"/>
      <c r="B131" s="17"/>
      <c r="C131" s="17"/>
      <c r="D131" s="17"/>
      <c r="E131" s="52"/>
      <c r="F131" s="17"/>
      <c r="G131" s="17"/>
      <c r="H131" s="17"/>
    </row>
    <row r="132" spans="1:8" ht="12.75">
      <c r="A132" s="17"/>
      <c r="B132" s="17"/>
      <c r="C132" s="17"/>
      <c r="D132" s="17"/>
      <c r="E132" s="52"/>
      <c r="F132" s="17"/>
      <c r="G132" s="17"/>
      <c r="H132" s="17"/>
    </row>
    <row r="133" spans="1:8" ht="12.75">
      <c r="A133" s="17"/>
      <c r="B133" s="17"/>
      <c r="C133" s="17"/>
      <c r="D133" s="17"/>
      <c r="E133" s="52"/>
      <c r="F133" s="17"/>
      <c r="G133" s="17"/>
      <c r="H133" s="17"/>
    </row>
    <row r="134" spans="1:8" ht="12.75">
      <c r="A134" s="17"/>
      <c r="B134" s="17"/>
      <c r="C134" s="17"/>
      <c r="D134" s="17"/>
      <c r="E134" s="52"/>
      <c r="F134" s="17"/>
      <c r="G134" s="17"/>
      <c r="H134" s="17"/>
    </row>
    <row r="135" spans="1:8" ht="12.75">
      <c r="A135" s="17"/>
      <c r="B135" s="17"/>
      <c r="C135" s="17"/>
      <c r="D135" s="17"/>
      <c r="E135" s="52"/>
      <c r="F135" s="17"/>
      <c r="G135" s="17"/>
      <c r="H135" s="17"/>
    </row>
    <row r="136" spans="1:8" ht="12.75">
      <c r="A136" s="17"/>
      <c r="B136" s="17"/>
      <c r="C136" s="17"/>
      <c r="D136" s="17"/>
      <c r="E136" s="52"/>
      <c r="F136" s="17"/>
      <c r="G136" s="17"/>
      <c r="H136" s="17"/>
    </row>
    <row r="137" spans="1:8" ht="12.75">
      <c r="A137" s="17"/>
      <c r="B137" s="17"/>
      <c r="C137" s="17"/>
      <c r="D137" s="17"/>
      <c r="E137" s="52"/>
      <c r="F137" s="17"/>
      <c r="G137" s="17"/>
      <c r="H137" s="17"/>
    </row>
    <row r="138" spans="1:8" ht="12.75">
      <c r="A138" s="17"/>
      <c r="B138" s="17"/>
      <c r="C138" s="17"/>
      <c r="D138" s="17"/>
      <c r="E138" s="52"/>
      <c r="F138" s="17"/>
      <c r="G138" s="17"/>
      <c r="H138" s="17"/>
    </row>
    <row r="139" spans="1:8" ht="12.75">
      <c r="A139" s="17"/>
      <c r="B139" s="17"/>
      <c r="C139" s="17"/>
      <c r="D139" s="17"/>
      <c r="E139" s="52"/>
      <c r="F139" s="17"/>
      <c r="G139" s="17"/>
      <c r="H139" s="17"/>
    </row>
    <row r="140" spans="1:8" ht="12.75">
      <c r="A140" s="17"/>
      <c r="B140" s="17"/>
      <c r="C140" s="17"/>
      <c r="D140" s="17"/>
      <c r="E140" s="52"/>
      <c r="F140" s="17"/>
      <c r="G140" s="17"/>
      <c r="H140" s="17"/>
    </row>
    <row r="141" spans="1:8" ht="12.75">
      <c r="A141" s="17"/>
      <c r="B141" s="17"/>
      <c r="C141" s="17"/>
      <c r="D141" s="17"/>
      <c r="E141" s="52"/>
      <c r="F141" s="17"/>
      <c r="G141" s="17"/>
      <c r="H141" s="17"/>
    </row>
    <row r="142" spans="1:8" ht="12.75">
      <c r="A142" s="17"/>
      <c r="B142" s="17"/>
      <c r="C142" s="17"/>
      <c r="D142" s="17"/>
      <c r="E142" s="52"/>
      <c r="F142" s="17"/>
      <c r="G142" s="17"/>
      <c r="H142" s="17"/>
    </row>
    <row r="143" spans="1:8" ht="12.75">
      <c r="A143" s="17"/>
      <c r="B143" s="17"/>
      <c r="C143" s="17"/>
      <c r="D143" s="17"/>
      <c r="E143" s="52"/>
      <c r="F143" s="17"/>
      <c r="G143" s="17"/>
      <c r="H143" s="17"/>
    </row>
    <row r="144" spans="1:8" ht="12.75">
      <c r="A144" s="17"/>
      <c r="B144" s="17"/>
      <c r="C144" s="17"/>
      <c r="D144" s="17"/>
      <c r="E144" s="52"/>
      <c r="F144" s="17"/>
      <c r="G144" s="17"/>
      <c r="H144" s="17"/>
    </row>
    <row r="145" spans="1:8" ht="12.75">
      <c r="A145" s="17"/>
      <c r="B145" s="17"/>
      <c r="C145" s="17"/>
      <c r="D145" s="17"/>
      <c r="E145" s="52"/>
      <c r="F145" s="17"/>
      <c r="G145" s="17"/>
      <c r="H145" s="17"/>
    </row>
    <row r="146" spans="1:8" ht="12.75">
      <c r="A146" s="17"/>
      <c r="B146" s="17"/>
      <c r="C146" s="17"/>
      <c r="D146" s="17"/>
      <c r="E146" s="52"/>
      <c r="F146" s="17"/>
      <c r="G146" s="17"/>
      <c r="H146" s="17"/>
    </row>
    <row r="147" spans="1:8" ht="12.75">
      <c r="A147" s="17"/>
      <c r="B147" s="17"/>
      <c r="C147" s="17"/>
      <c r="D147" s="17"/>
      <c r="E147" s="52"/>
      <c r="F147" s="17"/>
      <c r="G147" s="17"/>
      <c r="H147" s="17"/>
    </row>
    <row r="148" spans="1:8" ht="12.75">
      <c r="A148" s="17"/>
      <c r="B148" s="17"/>
      <c r="C148" s="17"/>
      <c r="D148" s="17"/>
      <c r="E148" s="52"/>
      <c r="F148" s="17"/>
      <c r="G148" s="17"/>
      <c r="H148" s="17"/>
    </row>
    <row r="149" spans="1:8" ht="12.75">
      <c r="A149" s="17"/>
      <c r="B149" s="17"/>
      <c r="C149" s="17"/>
      <c r="D149" s="17"/>
      <c r="E149" s="52"/>
      <c r="F149" s="17"/>
      <c r="G149" s="17"/>
      <c r="H149" s="17"/>
    </row>
    <row r="150" spans="1:8" ht="12.75">
      <c r="A150" s="17"/>
      <c r="B150" s="17"/>
      <c r="C150" s="17"/>
      <c r="D150" s="17"/>
      <c r="E150" s="52"/>
      <c r="F150" s="17"/>
      <c r="G150" s="17"/>
      <c r="H150" s="17"/>
    </row>
    <row r="151" spans="1:8" ht="12.75">
      <c r="A151" s="17"/>
      <c r="B151" s="17"/>
      <c r="C151" s="17"/>
      <c r="D151" s="17"/>
      <c r="E151" s="52"/>
      <c r="F151" s="17"/>
      <c r="G151" s="17"/>
      <c r="H151" s="17"/>
    </row>
    <row r="152" spans="1:8" ht="12.75">
      <c r="A152" s="17"/>
      <c r="B152" s="17"/>
      <c r="C152" s="17"/>
      <c r="D152" s="17"/>
      <c r="E152" s="52"/>
      <c r="F152" s="17"/>
      <c r="G152" s="17"/>
      <c r="H152" s="17"/>
    </row>
    <row r="153" spans="1:8" ht="12.75">
      <c r="A153" s="17"/>
      <c r="B153" s="17"/>
      <c r="C153" s="17"/>
      <c r="D153" s="17"/>
      <c r="E153" s="52"/>
      <c r="F153" s="17"/>
      <c r="G153" s="17"/>
      <c r="H153" s="17"/>
    </row>
    <row r="154" spans="1:8" ht="12.75">
      <c r="A154" s="17"/>
      <c r="B154" s="17"/>
      <c r="C154" s="17"/>
      <c r="D154" s="17"/>
      <c r="E154" s="52"/>
      <c r="F154" s="17"/>
      <c r="G154" s="17"/>
      <c r="H154" s="17"/>
    </row>
    <row r="155" spans="1:8" ht="12.75">
      <c r="A155" s="17"/>
      <c r="B155" s="17"/>
      <c r="C155" s="17"/>
      <c r="D155" s="17"/>
      <c r="E155" s="52"/>
      <c r="F155" s="17"/>
      <c r="G155" s="17"/>
      <c r="H155" s="17"/>
    </row>
    <row r="156" spans="1:8" ht="12.75">
      <c r="A156" s="17"/>
      <c r="B156" s="17"/>
      <c r="C156" s="17"/>
      <c r="D156" s="17"/>
      <c r="E156" s="52"/>
      <c r="F156" s="17"/>
      <c r="G156" s="17"/>
      <c r="H156" s="17"/>
    </row>
    <row r="157" spans="1:8" ht="12.75">
      <c r="A157" s="17"/>
      <c r="B157" s="17"/>
      <c r="C157" s="17"/>
      <c r="D157" s="17"/>
      <c r="E157" s="52"/>
      <c r="F157" s="17"/>
      <c r="G157" s="17"/>
      <c r="H157" s="17"/>
    </row>
    <row r="158" spans="1:8" ht="12.75">
      <c r="A158" s="17"/>
      <c r="B158" s="17"/>
      <c r="C158" s="17"/>
      <c r="D158" s="17"/>
      <c r="E158" s="52"/>
      <c r="F158" s="17"/>
      <c r="G158" s="17"/>
      <c r="H158" s="17"/>
    </row>
    <row r="159" spans="1:8" ht="12.75">
      <c r="A159" s="17"/>
      <c r="B159" s="17"/>
      <c r="C159" s="17"/>
      <c r="D159" s="17"/>
      <c r="E159" s="52"/>
      <c r="F159" s="17"/>
      <c r="G159" s="17"/>
      <c r="H159" s="17"/>
    </row>
    <row r="160" spans="1:8" ht="12.75">
      <c r="A160" s="17"/>
      <c r="B160" s="17"/>
      <c r="C160" s="17"/>
      <c r="D160" s="17"/>
      <c r="E160" s="52"/>
      <c r="F160" s="17"/>
      <c r="G160" s="17"/>
      <c r="H160" s="17"/>
    </row>
    <row r="161" spans="1:8" ht="12.75">
      <c r="A161" s="17"/>
      <c r="B161" s="17"/>
      <c r="C161" s="17"/>
      <c r="D161" s="17"/>
      <c r="E161" s="52"/>
      <c r="F161" s="17"/>
      <c r="G161" s="17"/>
      <c r="H161" s="17"/>
    </row>
    <row r="162" spans="1:8" ht="12.75">
      <c r="A162" s="17"/>
      <c r="B162" s="17"/>
      <c r="C162" s="17"/>
      <c r="D162" s="17"/>
      <c r="E162" s="52"/>
      <c r="F162" s="17"/>
      <c r="G162" s="17"/>
      <c r="H162" s="17"/>
    </row>
    <row r="163" spans="1:8" ht="12.75">
      <c r="A163" s="17"/>
      <c r="B163" s="17"/>
      <c r="C163" s="17"/>
      <c r="D163" s="17"/>
      <c r="E163" s="52"/>
      <c r="F163" s="17"/>
      <c r="G163" s="17"/>
      <c r="H163" s="17"/>
    </row>
    <row r="164" spans="1:8" ht="12.75">
      <c r="A164" s="17"/>
      <c r="B164" s="17"/>
      <c r="C164" s="17"/>
      <c r="D164" s="17"/>
      <c r="E164" s="52"/>
      <c r="F164" s="17"/>
      <c r="G164" s="17"/>
      <c r="H164" s="17"/>
    </row>
    <row r="165" spans="1:8" ht="12.75">
      <c r="A165" s="17"/>
      <c r="B165" s="17"/>
      <c r="C165" s="17"/>
      <c r="D165" s="17"/>
      <c r="E165" s="52"/>
      <c r="F165" s="17"/>
      <c r="G165" s="17"/>
      <c r="H165" s="17"/>
    </row>
    <row r="166" spans="1:8" ht="12.75">
      <c r="A166" s="17"/>
      <c r="B166" s="17"/>
      <c r="C166" s="17"/>
      <c r="D166" s="17"/>
      <c r="E166" s="52"/>
      <c r="F166" s="17"/>
      <c r="G166" s="17"/>
      <c r="H166" s="17"/>
    </row>
    <row r="167" spans="1:8" ht="12.75">
      <c r="A167" s="17"/>
      <c r="B167" s="17"/>
      <c r="C167" s="17"/>
      <c r="D167" s="17"/>
      <c r="E167" s="52"/>
      <c r="F167" s="17"/>
      <c r="G167" s="17"/>
      <c r="H167" s="17"/>
    </row>
    <row r="168" ht="12.75">
      <c r="E168" s="40"/>
    </row>
    <row r="169" ht="12.75">
      <c r="E169" s="40"/>
    </row>
    <row r="170" ht="12.75">
      <c r="E170" s="40"/>
    </row>
    <row r="171" ht="12.75">
      <c r="E171" s="40"/>
    </row>
    <row r="172" ht="12.75">
      <c r="E172" s="40"/>
    </row>
    <row r="173" ht="12.75">
      <c r="E173" s="40"/>
    </row>
    <row r="174" ht="12.75">
      <c r="E174" s="40"/>
    </row>
    <row r="175" ht="12.75">
      <c r="E175" s="40"/>
    </row>
    <row r="176" ht="12.75">
      <c r="E176" s="40"/>
    </row>
    <row r="177" ht="12.75">
      <c r="E177" s="40"/>
    </row>
    <row r="178" ht="12.75">
      <c r="E178" s="40"/>
    </row>
    <row r="179" ht="12.75">
      <c r="E179" s="40"/>
    </row>
    <row r="180" ht="12.75">
      <c r="E180" s="40"/>
    </row>
    <row r="181" ht="12.75">
      <c r="E181" s="40"/>
    </row>
    <row r="182" ht="12.75">
      <c r="E182" s="40"/>
    </row>
    <row r="183" ht="12.75">
      <c r="E183" s="40"/>
    </row>
    <row r="184" ht="12.75">
      <c r="E184" s="40"/>
    </row>
    <row r="185" ht="12.75">
      <c r="E185" s="40"/>
    </row>
    <row r="186" ht="12.75">
      <c r="E186" s="40"/>
    </row>
    <row r="187" ht="12.75">
      <c r="E187" s="40"/>
    </row>
    <row r="188" ht="12.75">
      <c r="E188" s="40"/>
    </row>
    <row r="189" ht="12.75">
      <c r="E189" s="40"/>
    </row>
    <row r="190" ht="12.75">
      <c r="E190" s="40"/>
    </row>
    <row r="191" ht="12.75">
      <c r="E191" s="40"/>
    </row>
    <row r="192" ht="12.75">
      <c r="E192" s="40"/>
    </row>
    <row r="193" ht="12.75">
      <c r="E193" s="40"/>
    </row>
    <row r="194" ht="12.75">
      <c r="E194" s="40"/>
    </row>
    <row r="195" ht="12.75">
      <c r="E195" s="40"/>
    </row>
    <row r="196" ht="12.75">
      <c r="E196" s="40"/>
    </row>
    <row r="197" ht="12.75">
      <c r="E197" s="40"/>
    </row>
    <row r="198" ht="12.75">
      <c r="E198" s="40"/>
    </row>
    <row r="199" ht="12.75">
      <c r="E199" s="40"/>
    </row>
    <row r="200" ht="12.75">
      <c r="E200" s="40"/>
    </row>
    <row r="201" ht="12.75">
      <c r="E201" s="40"/>
    </row>
    <row r="202" ht="12.75">
      <c r="E202" s="40"/>
    </row>
    <row r="203" ht="12.75">
      <c r="E203" s="40"/>
    </row>
    <row r="204" ht="12.75">
      <c r="E204" s="40"/>
    </row>
    <row r="205" ht="12.75">
      <c r="E205" s="40"/>
    </row>
    <row r="206" ht="12.75">
      <c r="E206" s="40"/>
    </row>
    <row r="207" ht="12.75">
      <c r="E207" s="40"/>
    </row>
    <row r="208" ht="12.75">
      <c r="E208" s="40"/>
    </row>
    <row r="209" ht="12.75">
      <c r="E209" s="40"/>
    </row>
    <row r="210" ht="12.75">
      <c r="E210" s="40"/>
    </row>
    <row r="211" ht="12.75">
      <c r="E211" s="40"/>
    </row>
    <row r="212" ht="12.75">
      <c r="E212" s="40"/>
    </row>
    <row r="213" ht="12.75">
      <c r="E213" s="40"/>
    </row>
    <row r="214" ht="12.75">
      <c r="E214" s="40"/>
    </row>
    <row r="215" ht="12.75">
      <c r="E215" s="40"/>
    </row>
    <row r="216" ht="12.75">
      <c r="E216" s="40"/>
    </row>
    <row r="217" ht="12.75">
      <c r="E217" s="40"/>
    </row>
    <row r="218" ht="12.75">
      <c r="E218" s="40"/>
    </row>
    <row r="219" ht="12.75">
      <c r="E219" s="40"/>
    </row>
    <row r="220" ht="12.75">
      <c r="E220" s="40"/>
    </row>
    <row r="221" ht="12.75">
      <c r="E221" s="40"/>
    </row>
    <row r="222" ht="12.75">
      <c r="E222" s="40"/>
    </row>
    <row r="223" ht="12.75">
      <c r="E223" s="40"/>
    </row>
    <row r="224" ht="12.75">
      <c r="E224" s="40"/>
    </row>
    <row r="225" ht="12.75">
      <c r="E225" s="40"/>
    </row>
    <row r="226" ht="12.75">
      <c r="E226" s="40"/>
    </row>
    <row r="227" ht="12.75">
      <c r="E227" s="40"/>
    </row>
    <row r="228" ht="12.75">
      <c r="E228" s="40"/>
    </row>
    <row r="229" ht="12.75">
      <c r="E229" s="40"/>
    </row>
    <row r="230" ht="12.75">
      <c r="E230" s="40"/>
    </row>
    <row r="231" ht="12.75">
      <c r="E231" s="40"/>
    </row>
    <row r="232" ht="12.75">
      <c r="E232" s="40"/>
    </row>
    <row r="233" ht="12.75">
      <c r="E233" s="40"/>
    </row>
    <row r="234" ht="12.75">
      <c r="E234" s="40"/>
    </row>
    <row r="235" ht="12.75">
      <c r="E235" s="40"/>
    </row>
    <row r="236" ht="12.75">
      <c r="E236" s="40"/>
    </row>
    <row r="237" ht="12.75">
      <c r="E237" s="40"/>
    </row>
    <row r="238" ht="12.75">
      <c r="E238" s="40"/>
    </row>
    <row r="239" ht="12.75">
      <c r="E239" s="40"/>
    </row>
    <row r="240" ht="12.75">
      <c r="E240" s="40"/>
    </row>
    <row r="241" ht="12.75">
      <c r="E241" s="40"/>
    </row>
    <row r="242" ht="12.75">
      <c r="E242" s="40"/>
    </row>
    <row r="243" ht="12.75">
      <c r="E243" s="40"/>
    </row>
    <row r="244" ht="12.75">
      <c r="E244" s="40"/>
    </row>
    <row r="245" ht="12.75">
      <c r="E245" s="40"/>
    </row>
    <row r="246" ht="12.75">
      <c r="E246" s="40"/>
    </row>
    <row r="247" ht="12.75">
      <c r="E247" s="40"/>
    </row>
    <row r="248" ht="12.75">
      <c r="E248" s="40"/>
    </row>
    <row r="249" ht="12.75">
      <c r="E249" s="40"/>
    </row>
    <row r="250" ht="12.75">
      <c r="E250" s="40"/>
    </row>
    <row r="251" ht="12.75">
      <c r="E251" s="40"/>
    </row>
    <row r="252" ht="12.75">
      <c r="E252" s="40"/>
    </row>
    <row r="253" ht="12.75">
      <c r="E253" s="40"/>
    </row>
    <row r="254" ht="12.75">
      <c r="E254" s="40"/>
    </row>
    <row r="255" ht="12.75">
      <c r="E255" s="40"/>
    </row>
    <row r="256" ht="12.75">
      <c r="E256" s="40"/>
    </row>
    <row r="257" ht="12.75">
      <c r="E257" s="40"/>
    </row>
    <row r="258" ht="12.75">
      <c r="E258" s="40"/>
    </row>
    <row r="259" ht="12.75">
      <c r="E259" s="40"/>
    </row>
    <row r="260" ht="12.75">
      <c r="E260" s="40"/>
    </row>
    <row r="261" ht="12.75">
      <c r="E261" s="40"/>
    </row>
    <row r="262" ht="12.75">
      <c r="E262" s="40"/>
    </row>
    <row r="263" ht="12.75">
      <c r="E263" s="40"/>
    </row>
    <row r="264" ht="12.75">
      <c r="E264" s="40"/>
    </row>
    <row r="265" ht="12.75">
      <c r="E265" s="40"/>
    </row>
    <row r="266" ht="12.75">
      <c r="E266" s="40"/>
    </row>
    <row r="267" ht="12.75">
      <c r="E267" s="40"/>
    </row>
    <row r="268" ht="12.75">
      <c r="E268" s="40"/>
    </row>
    <row r="269" ht="12.75">
      <c r="E269" s="40"/>
    </row>
    <row r="270" ht="12.75">
      <c r="E270" s="40"/>
    </row>
    <row r="271" ht="12.75">
      <c r="E271" s="40"/>
    </row>
    <row r="272" ht="12.75">
      <c r="E272" s="40"/>
    </row>
    <row r="273" ht="12.75">
      <c r="E273" s="40"/>
    </row>
    <row r="274" ht="12.75">
      <c r="E274" s="40"/>
    </row>
    <row r="275" ht="12.75">
      <c r="E275" s="40"/>
    </row>
    <row r="276" ht="12.75">
      <c r="E276" s="40"/>
    </row>
    <row r="277" ht="12.75">
      <c r="E277" s="40"/>
    </row>
    <row r="278" ht="12.75">
      <c r="E278" s="40"/>
    </row>
    <row r="279" ht="12.75">
      <c r="E279" s="40"/>
    </row>
    <row r="280" ht="12.75">
      <c r="E280" s="40"/>
    </row>
    <row r="281" ht="12.75">
      <c r="E281" s="40"/>
    </row>
    <row r="282" ht="12.75">
      <c r="E282" s="40"/>
    </row>
    <row r="283" ht="12.75">
      <c r="E283" s="40"/>
    </row>
    <row r="284" ht="12.75">
      <c r="E284" s="40"/>
    </row>
    <row r="285" ht="12.75">
      <c r="E285" s="40"/>
    </row>
    <row r="286" ht="12.75">
      <c r="E286" s="40"/>
    </row>
    <row r="287" ht="12.75">
      <c r="E287" s="40"/>
    </row>
    <row r="288" ht="12.75">
      <c r="E288" s="40"/>
    </row>
    <row r="289" ht="12.75">
      <c r="E289" s="40"/>
    </row>
    <row r="290" ht="12.75">
      <c r="E290" s="40"/>
    </row>
    <row r="291" ht="12.75">
      <c r="E291" s="40"/>
    </row>
    <row r="292" ht="12.75">
      <c r="E292" s="40"/>
    </row>
    <row r="293" ht="12.75">
      <c r="E293" s="40"/>
    </row>
    <row r="294" ht="12.75">
      <c r="E294" s="40"/>
    </row>
    <row r="295" ht="12.75">
      <c r="E295" s="40"/>
    </row>
    <row r="296" ht="12.75">
      <c r="E296" s="40"/>
    </row>
    <row r="297" ht="12.75">
      <c r="E297" s="40"/>
    </row>
    <row r="298" ht="12.75">
      <c r="E298" s="40"/>
    </row>
    <row r="299" ht="12.75">
      <c r="E299" s="40"/>
    </row>
    <row r="300" ht="12.75">
      <c r="E300" s="40"/>
    </row>
    <row r="301" ht="12.75">
      <c r="E301" s="40"/>
    </row>
    <row r="302" ht="12.75">
      <c r="E302" s="40"/>
    </row>
    <row r="303" ht="12.75">
      <c r="E303" s="40"/>
    </row>
    <row r="304" ht="12.75">
      <c r="E304" s="40"/>
    </row>
    <row r="305" ht="12.75">
      <c r="E305" s="40"/>
    </row>
    <row r="306" ht="12.75">
      <c r="E306" s="40"/>
    </row>
    <row r="307" ht="12.75">
      <c r="E307" s="40"/>
    </row>
    <row r="308" ht="12.75">
      <c r="E308" s="40"/>
    </row>
    <row r="309" ht="12.75">
      <c r="E309" s="40"/>
    </row>
    <row r="310" ht="12.75">
      <c r="E310" s="40"/>
    </row>
    <row r="311" ht="12.75">
      <c r="E311" s="40"/>
    </row>
    <row r="312" ht="12.75">
      <c r="E312" s="40"/>
    </row>
    <row r="313" ht="12.75">
      <c r="E313" s="40"/>
    </row>
    <row r="314" ht="12.75">
      <c r="E314" s="40"/>
    </row>
    <row r="315" ht="12.75">
      <c r="E315" s="40"/>
    </row>
    <row r="316" ht="12.75">
      <c r="E316" s="40"/>
    </row>
    <row r="317" ht="12.75">
      <c r="E317" s="40"/>
    </row>
    <row r="318" ht="12.75">
      <c r="E318" s="40"/>
    </row>
    <row r="319" ht="12.75">
      <c r="E319" s="40"/>
    </row>
    <row r="320" ht="12.75">
      <c r="E320" s="40"/>
    </row>
    <row r="321" ht="12.75">
      <c r="E321" s="40"/>
    </row>
    <row r="322" ht="12.75">
      <c r="E322" s="40"/>
    </row>
    <row r="323" ht="12.75">
      <c r="E323" s="40"/>
    </row>
    <row r="324" ht="12.75">
      <c r="E324" s="40"/>
    </row>
    <row r="325" ht="12.75">
      <c r="E325" s="40"/>
    </row>
    <row r="326" ht="12.75">
      <c r="E326" s="40"/>
    </row>
    <row r="327" ht="12.75">
      <c r="E327" s="40"/>
    </row>
    <row r="328" ht="12.75">
      <c r="E328" s="40"/>
    </row>
    <row r="329" ht="12.75">
      <c r="E329" s="40"/>
    </row>
    <row r="330" ht="12.75">
      <c r="E330" s="40"/>
    </row>
    <row r="331" ht="12.75">
      <c r="E331" s="40"/>
    </row>
    <row r="332" ht="12.75">
      <c r="E332" s="40"/>
    </row>
    <row r="333" ht="12.75">
      <c r="E333" s="40"/>
    </row>
    <row r="334" ht="12.75">
      <c r="E334" s="40"/>
    </row>
    <row r="335" ht="12.75">
      <c r="E335" s="40"/>
    </row>
    <row r="336" ht="12.75">
      <c r="E336" s="40"/>
    </row>
    <row r="337" ht="12.75">
      <c r="E337" s="40"/>
    </row>
    <row r="338" ht="12.75">
      <c r="E338" s="40"/>
    </row>
    <row r="339" ht="12.75">
      <c r="E339" s="40"/>
    </row>
    <row r="340" ht="12.75">
      <c r="E340" s="40"/>
    </row>
    <row r="341" ht="12.75">
      <c r="E341" s="40"/>
    </row>
    <row r="342" ht="12.75">
      <c r="E342" s="40"/>
    </row>
    <row r="343" ht="12.75">
      <c r="E343" s="40"/>
    </row>
    <row r="344" ht="12.75">
      <c r="E344" s="40"/>
    </row>
    <row r="345" ht="12.75">
      <c r="E345" s="40"/>
    </row>
    <row r="346" ht="12.75">
      <c r="E346" s="40"/>
    </row>
    <row r="347" ht="12.75">
      <c r="E347" s="40"/>
    </row>
    <row r="348" ht="12.75">
      <c r="E348" s="40"/>
    </row>
    <row r="349" ht="12.75">
      <c r="E349" s="40"/>
    </row>
    <row r="350" ht="12.75">
      <c r="E350" s="40"/>
    </row>
    <row r="351" ht="12.75">
      <c r="E351" s="40"/>
    </row>
    <row r="352" ht="12.75">
      <c r="E352" s="40"/>
    </row>
    <row r="353" ht="12.75">
      <c r="E353" s="40"/>
    </row>
    <row r="354" ht="12.75">
      <c r="E354" s="40"/>
    </row>
    <row r="355" ht="12.75">
      <c r="E355" s="40"/>
    </row>
    <row r="356" ht="12.75">
      <c r="E356" s="40"/>
    </row>
    <row r="357" ht="12.75">
      <c r="E357" s="40"/>
    </row>
    <row r="358" ht="12.75">
      <c r="E358" s="40"/>
    </row>
    <row r="359" ht="12.75">
      <c r="E359" s="40"/>
    </row>
    <row r="360" ht="12.75">
      <c r="E360" s="40"/>
    </row>
    <row r="361" ht="12.75">
      <c r="E361" s="40"/>
    </row>
    <row r="362" ht="12.75">
      <c r="E362" s="40"/>
    </row>
    <row r="363" ht="12.75">
      <c r="E363" s="40"/>
    </row>
    <row r="364" ht="12.75">
      <c r="E364" s="40"/>
    </row>
    <row r="365" ht="12.75">
      <c r="E365" s="40"/>
    </row>
    <row r="366" ht="12.75">
      <c r="E366" s="40"/>
    </row>
    <row r="367" ht="12.75">
      <c r="E367" s="40"/>
    </row>
    <row r="368" ht="12.75">
      <c r="E368" s="40"/>
    </row>
    <row r="369" ht="12.75">
      <c r="E369" s="40"/>
    </row>
    <row r="370" ht="12.75">
      <c r="E370" s="40"/>
    </row>
    <row r="371" ht="12.75">
      <c r="E371" s="40"/>
    </row>
    <row r="372" ht="12.75">
      <c r="E372" s="40"/>
    </row>
    <row r="373" ht="12.75">
      <c r="E373" s="40"/>
    </row>
    <row r="374" ht="12.75">
      <c r="E374" s="40"/>
    </row>
    <row r="375" ht="12.75">
      <c r="E375" s="40"/>
    </row>
    <row r="376" ht="12.75">
      <c r="E376" s="40"/>
    </row>
    <row r="377" ht="12.75">
      <c r="E377" s="40"/>
    </row>
    <row r="378" ht="12.75">
      <c r="E378" s="40"/>
    </row>
    <row r="379" ht="12.75">
      <c r="E379" s="40"/>
    </row>
    <row r="380" ht="12.75">
      <c r="E380" s="40"/>
    </row>
    <row r="381" ht="12.75">
      <c r="E381" s="40"/>
    </row>
    <row r="382" ht="12.75">
      <c r="E382" s="40"/>
    </row>
    <row r="383" ht="12.75">
      <c r="E383" s="40"/>
    </row>
    <row r="384" ht="12.75">
      <c r="E384" s="40"/>
    </row>
    <row r="385" ht="12.75">
      <c r="E385" s="40"/>
    </row>
    <row r="386" ht="12.75">
      <c r="E386" s="40"/>
    </row>
    <row r="387" ht="12.75">
      <c r="E387" s="40"/>
    </row>
    <row r="388" ht="12.75">
      <c r="E388" s="40"/>
    </row>
    <row r="389" ht="12.75">
      <c r="E389" s="40"/>
    </row>
    <row r="390" ht="12.75">
      <c r="E390" s="40"/>
    </row>
    <row r="391" ht="12.75">
      <c r="E391" s="40"/>
    </row>
    <row r="392" ht="12.75">
      <c r="E392" s="40"/>
    </row>
    <row r="393" ht="12.75">
      <c r="E393" s="40"/>
    </row>
    <row r="394" ht="12.75">
      <c r="E394" s="40"/>
    </row>
    <row r="395" ht="12.75">
      <c r="E395" s="40"/>
    </row>
    <row r="396" ht="12.75">
      <c r="E396" s="40"/>
    </row>
    <row r="397" ht="12.75">
      <c r="E397" s="40"/>
    </row>
    <row r="398" ht="12.75">
      <c r="E398" s="40"/>
    </row>
    <row r="399" ht="12.75">
      <c r="E399" s="40"/>
    </row>
    <row r="400" ht="12.75">
      <c r="E400" s="40"/>
    </row>
    <row r="401" ht="12.75">
      <c r="E401" s="40"/>
    </row>
    <row r="402" ht="12.75">
      <c r="E402" s="40"/>
    </row>
    <row r="403" ht="12.75">
      <c r="E403" s="40"/>
    </row>
    <row r="404" ht="12.75">
      <c r="E404" s="40"/>
    </row>
    <row r="405" ht="12.75">
      <c r="E405" s="40"/>
    </row>
    <row r="406" ht="12.75">
      <c r="E406" s="40"/>
    </row>
    <row r="407" ht="12.75">
      <c r="E407" s="40"/>
    </row>
    <row r="408" ht="12.75">
      <c r="E408" s="40"/>
    </row>
    <row r="409" ht="12.75">
      <c r="E409" s="40"/>
    </row>
    <row r="410" ht="12.75">
      <c r="E410" s="40"/>
    </row>
    <row r="411" ht="12.75">
      <c r="E411" s="40"/>
    </row>
    <row r="412" ht="12.75">
      <c r="E412" s="40"/>
    </row>
    <row r="413" ht="12.75">
      <c r="E413" s="40"/>
    </row>
    <row r="414" ht="12.75">
      <c r="E414" s="40"/>
    </row>
    <row r="415" ht="12.75">
      <c r="E415" s="40"/>
    </row>
    <row r="416" ht="12.75">
      <c r="E416" s="40"/>
    </row>
    <row r="417" ht="12.75">
      <c r="E417" s="40"/>
    </row>
    <row r="418" ht="12.75">
      <c r="E418" s="40"/>
    </row>
    <row r="419" ht="12.75">
      <c r="E419" s="40"/>
    </row>
    <row r="420" ht="12.75">
      <c r="E420" s="40"/>
    </row>
    <row r="421" ht="12.75">
      <c r="E421" s="40"/>
    </row>
    <row r="422" ht="12.75">
      <c r="E422" s="40"/>
    </row>
    <row r="423" ht="12.75">
      <c r="E423" s="40"/>
    </row>
    <row r="424" ht="12.75">
      <c r="E424" s="40"/>
    </row>
    <row r="425" ht="12.75">
      <c r="E425" s="40"/>
    </row>
    <row r="426" ht="12.75">
      <c r="E426" s="40"/>
    </row>
    <row r="427" ht="12.75">
      <c r="E427" s="40"/>
    </row>
    <row r="428" ht="12.75">
      <c r="E428" s="40"/>
    </row>
    <row r="429" ht="12.75">
      <c r="E429" s="40"/>
    </row>
    <row r="430" ht="12.75">
      <c r="E430" s="40"/>
    </row>
    <row r="431" ht="12.75">
      <c r="E431" s="40"/>
    </row>
    <row r="432" ht="12.75">
      <c r="E432" s="40"/>
    </row>
    <row r="433" ht="12.75">
      <c r="E433" s="40"/>
    </row>
    <row r="434" ht="12.75">
      <c r="E434" s="40"/>
    </row>
    <row r="435" ht="12.75">
      <c r="E435" s="40"/>
    </row>
    <row r="436" ht="12.75">
      <c r="E436" s="40"/>
    </row>
    <row r="437" ht="12.75">
      <c r="E437" s="40"/>
    </row>
    <row r="438" ht="12.75">
      <c r="E438" s="40"/>
    </row>
    <row r="439" ht="12.75">
      <c r="E439" s="40"/>
    </row>
    <row r="440" ht="12.75">
      <c r="E440" s="40"/>
    </row>
    <row r="441" ht="12.75">
      <c r="E441" s="40"/>
    </row>
    <row r="442" ht="12.75">
      <c r="E442" s="40"/>
    </row>
    <row r="443" ht="12.75">
      <c r="E443" s="40"/>
    </row>
    <row r="444" ht="12.75">
      <c r="E444" s="40"/>
    </row>
    <row r="445" ht="12.75">
      <c r="E445" s="40"/>
    </row>
    <row r="446" ht="12.75">
      <c r="E446" s="40"/>
    </row>
    <row r="447" ht="12.75">
      <c r="E447" s="40"/>
    </row>
    <row r="448" ht="12.75">
      <c r="E448" s="40"/>
    </row>
    <row r="449" ht="12.75">
      <c r="E449" s="40"/>
    </row>
    <row r="450" ht="12.75">
      <c r="E450" s="40"/>
    </row>
    <row r="451" ht="12.75">
      <c r="E451" s="40"/>
    </row>
    <row r="452" ht="12.75">
      <c r="E452" s="40"/>
    </row>
    <row r="453" ht="12.75">
      <c r="E453" s="40"/>
    </row>
    <row r="454" ht="12.75">
      <c r="E454" s="40"/>
    </row>
    <row r="455" ht="12.75">
      <c r="E455" s="40"/>
    </row>
    <row r="456" ht="12.75">
      <c r="E456" s="40"/>
    </row>
    <row r="457" ht="12.75">
      <c r="E457" s="40"/>
    </row>
    <row r="458" ht="12.75">
      <c r="E458" s="40"/>
    </row>
    <row r="459" ht="12.75">
      <c r="E459" s="40"/>
    </row>
    <row r="460" ht="12.75">
      <c r="E460" s="40"/>
    </row>
    <row r="461" ht="12.75">
      <c r="E461" s="40"/>
    </row>
    <row r="462" ht="12.75">
      <c r="E462" s="40"/>
    </row>
    <row r="463" ht="12.75">
      <c r="E463" s="40"/>
    </row>
    <row r="464" ht="12.75">
      <c r="E464" s="40"/>
    </row>
    <row r="465" ht="12.75">
      <c r="E465" s="40"/>
    </row>
    <row r="466" ht="12.75">
      <c r="E466" s="40"/>
    </row>
    <row r="467" ht="12.75">
      <c r="E467" s="40"/>
    </row>
    <row r="468" ht="12.75">
      <c r="E468" s="40"/>
    </row>
    <row r="469" ht="12.75">
      <c r="E469" s="40"/>
    </row>
    <row r="470" ht="12.75">
      <c r="E470" s="40"/>
    </row>
    <row r="471" ht="12.75">
      <c r="E471" s="40"/>
    </row>
    <row r="472" ht="12.75">
      <c r="E472" s="40"/>
    </row>
    <row r="473" ht="12.75">
      <c r="E473" s="40"/>
    </row>
    <row r="474" ht="12.75">
      <c r="E474" s="40"/>
    </row>
    <row r="475" ht="12.75">
      <c r="E475" s="40"/>
    </row>
    <row r="476" ht="12.75">
      <c r="E476" s="40"/>
    </row>
    <row r="477" ht="12.75">
      <c r="E477" s="40"/>
    </row>
    <row r="478" ht="12.75">
      <c r="E478" s="40"/>
    </row>
    <row r="479" ht="12.75">
      <c r="E479" s="40"/>
    </row>
    <row r="480" ht="12.75">
      <c r="E480" s="40"/>
    </row>
    <row r="481" ht="12.75">
      <c r="E481" s="40"/>
    </row>
    <row r="482" ht="12.75">
      <c r="E482" s="40"/>
    </row>
    <row r="483" ht="12.75">
      <c r="E483" s="40"/>
    </row>
    <row r="484" ht="12.75">
      <c r="E484" s="40"/>
    </row>
    <row r="485" ht="12.75">
      <c r="E485" s="40"/>
    </row>
    <row r="486" ht="12.75">
      <c r="E486" s="40"/>
    </row>
    <row r="487" ht="12.75">
      <c r="E487" s="40"/>
    </row>
    <row r="488" ht="12.75">
      <c r="E488" s="40"/>
    </row>
    <row r="489" ht="12.75">
      <c r="E489" s="40"/>
    </row>
    <row r="490" ht="12.75">
      <c r="E490" s="40"/>
    </row>
    <row r="491" ht="12.75">
      <c r="E491" s="40"/>
    </row>
    <row r="492" ht="12.75">
      <c r="E492" s="40"/>
    </row>
    <row r="493" ht="12.75">
      <c r="E493" s="40"/>
    </row>
    <row r="494" ht="12.75">
      <c r="E494" s="40"/>
    </row>
    <row r="495" ht="12.75">
      <c r="E495" s="40"/>
    </row>
    <row r="496" ht="12.75">
      <c r="E496" s="40"/>
    </row>
    <row r="497" ht="12.75">
      <c r="E497" s="40"/>
    </row>
    <row r="498" ht="12.75">
      <c r="E498" s="40"/>
    </row>
    <row r="499" ht="12.75">
      <c r="E499" s="40"/>
    </row>
    <row r="500" ht="12.75">
      <c r="E500" s="40"/>
    </row>
    <row r="501" ht="12.75">
      <c r="E501" s="40"/>
    </row>
    <row r="502" ht="12.75">
      <c r="E502" s="40"/>
    </row>
    <row r="503" ht="12.75">
      <c r="E503" s="40"/>
    </row>
    <row r="504" ht="12.75">
      <c r="E504" s="40"/>
    </row>
    <row r="505" ht="12.75">
      <c r="E505" s="40"/>
    </row>
    <row r="506" ht="12.75">
      <c r="E506" s="40"/>
    </row>
    <row r="507" ht="12.75">
      <c r="E507" s="40"/>
    </row>
    <row r="508" ht="12.75">
      <c r="E508" s="40"/>
    </row>
    <row r="509" ht="12.75">
      <c r="E509" s="40"/>
    </row>
    <row r="510" ht="12.75">
      <c r="E510" s="40"/>
    </row>
    <row r="511" ht="12.75">
      <c r="E511" s="40"/>
    </row>
    <row r="512" ht="12.75">
      <c r="E512" s="40"/>
    </row>
    <row r="513" ht="12.75">
      <c r="E513" s="40"/>
    </row>
    <row r="514" ht="12.75">
      <c r="E514" s="40"/>
    </row>
    <row r="515" ht="12.75">
      <c r="E515" s="40"/>
    </row>
    <row r="516" ht="12.75">
      <c r="E516" s="40"/>
    </row>
    <row r="517" ht="12.75">
      <c r="E517" s="40"/>
    </row>
    <row r="518" ht="12.75">
      <c r="E518" s="40"/>
    </row>
    <row r="519" ht="12.75">
      <c r="E519" s="40"/>
    </row>
    <row r="520" ht="12.75">
      <c r="E520" s="40"/>
    </row>
    <row r="521" ht="12.75">
      <c r="E521" s="40"/>
    </row>
    <row r="522" ht="12.75">
      <c r="E522" s="40"/>
    </row>
    <row r="523" ht="12.75">
      <c r="E523" s="40"/>
    </row>
    <row r="524" ht="12.75">
      <c r="E524" s="40"/>
    </row>
    <row r="525" ht="12.75">
      <c r="E525" s="40"/>
    </row>
    <row r="526" ht="12.75">
      <c r="E526" s="40"/>
    </row>
    <row r="527" ht="12.75">
      <c r="E527" s="40"/>
    </row>
    <row r="528" ht="12.75">
      <c r="E528" s="40"/>
    </row>
    <row r="529" ht="12.75">
      <c r="E529" s="40"/>
    </row>
    <row r="530" ht="12.75">
      <c r="E530" s="40"/>
    </row>
    <row r="531" ht="12.75">
      <c r="E531" s="40"/>
    </row>
    <row r="532" ht="12.75">
      <c r="E532" s="40"/>
    </row>
    <row r="533" ht="12.75">
      <c r="E533" s="40"/>
    </row>
    <row r="534" ht="12.75">
      <c r="E534" s="40"/>
    </row>
    <row r="535" ht="12.75">
      <c r="E535" s="40"/>
    </row>
    <row r="536" ht="12.75">
      <c r="E536" s="40"/>
    </row>
    <row r="537" ht="12.75">
      <c r="E537" s="40"/>
    </row>
    <row r="538" ht="12.75">
      <c r="E538" s="40"/>
    </row>
    <row r="539" ht="12.75">
      <c r="E539" s="40"/>
    </row>
    <row r="540" ht="12.75">
      <c r="E540" s="40"/>
    </row>
    <row r="541" ht="12.75">
      <c r="E541" s="40"/>
    </row>
    <row r="542" ht="12.75">
      <c r="E542" s="40"/>
    </row>
    <row r="543" ht="12.75">
      <c r="E543" s="40"/>
    </row>
    <row r="544" ht="12.75">
      <c r="E544" s="40"/>
    </row>
    <row r="545" ht="12.75">
      <c r="E545" s="40"/>
    </row>
    <row r="546" ht="12.75">
      <c r="E546" s="40"/>
    </row>
    <row r="547" ht="12.75">
      <c r="E547" s="40"/>
    </row>
    <row r="548" ht="12.75">
      <c r="E548" s="40"/>
    </row>
    <row r="549" ht="12.75">
      <c r="E549" s="40"/>
    </row>
    <row r="550" ht="12.75">
      <c r="E550" s="40"/>
    </row>
    <row r="551" ht="12.75">
      <c r="E551" s="40"/>
    </row>
    <row r="552" ht="12.75">
      <c r="E552" s="40"/>
    </row>
    <row r="553" ht="12.75">
      <c r="E553" s="40"/>
    </row>
    <row r="554" ht="12.75">
      <c r="E554" s="40"/>
    </row>
    <row r="555" ht="12.75">
      <c r="E555" s="40"/>
    </row>
    <row r="556" ht="12.75">
      <c r="E556" s="40"/>
    </row>
    <row r="557" ht="12.75">
      <c r="E557" s="40"/>
    </row>
    <row r="558" ht="12.75">
      <c r="E558" s="40"/>
    </row>
    <row r="559" ht="12.75">
      <c r="E559" s="40"/>
    </row>
    <row r="560" ht="12.75">
      <c r="E560" s="40"/>
    </row>
    <row r="561" ht="12.75">
      <c r="E561" s="40"/>
    </row>
    <row r="562" ht="12.75">
      <c r="E562" s="40"/>
    </row>
    <row r="563" ht="12.75">
      <c r="E563" s="40"/>
    </row>
    <row r="564" ht="12.75">
      <c r="E564" s="40"/>
    </row>
    <row r="565" ht="12.75">
      <c r="E565" s="40"/>
    </row>
    <row r="566" ht="12.75">
      <c r="E566" s="40"/>
    </row>
    <row r="567" ht="12.75">
      <c r="E567" s="40"/>
    </row>
    <row r="568" ht="12.75">
      <c r="E568" s="40"/>
    </row>
    <row r="569" ht="12.75">
      <c r="E569" s="40"/>
    </row>
    <row r="570" ht="12.75">
      <c r="E570" s="40"/>
    </row>
    <row r="571" ht="12.75">
      <c r="E571" s="40"/>
    </row>
    <row r="572" ht="12.75">
      <c r="E572" s="40"/>
    </row>
    <row r="573" ht="12.75">
      <c r="E573" s="40"/>
    </row>
    <row r="574" ht="12.75">
      <c r="E574" s="40"/>
    </row>
    <row r="575" ht="12.75">
      <c r="E575" s="40"/>
    </row>
    <row r="576" ht="12.75">
      <c r="E576" s="40"/>
    </row>
    <row r="577" ht="12.75">
      <c r="E577" s="40"/>
    </row>
    <row r="578" ht="12.75">
      <c r="E578" s="40"/>
    </row>
    <row r="579" ht="12.75">
      <c r="E579" s="40"/>
    </row>
    <row r="580" ht="12.75">
      <c r="E580" s="40"/>
    </row>
    <row r="581" ht="12.75">
      <c r="E581" s="40"/>
    </row>
    <row r="582" ht="12.75">
      <c r="E582" s="40"/>
    </row>
    <row r="583" ht="12.75">
      <c r="E583" s="40"/>
    </row>
    <row r="584" ht="12.75">
      <c r="E584" s="40"/>
    </row>
    <row r="585" ht="12.75">
      <c r="E585" s="40"/>
    </row>
    <row r="586" ht="12.75">
      <c r="E586" s="40"/>
    </row>
    <row r="587" ht="12.75">
      <c r="E587" s="40"/>
    </row>
    <row r="588" ht="12.75">
      <c r="E588" s="40"/>
    </row>
    <row r="589" ht="12.75">
      <c r="E589" s="40"/>
    </row>
    <row r="590" ht="12.75">
      <c r="E590" s="40"/>
    </row>
    <row r="591" ht="12.75">
      <c r="E591" s="40"/>
    </row>
    <row r="592" ht="12.75">
      <c r="E592" s="40"/>
    </row>
    <row r="593" ht="12.75">
      <c r="E593" s="40"/>
    </row>
    <row r="594" ht="12.75">
      <c r="E594" s="40"/>
    </row>
    <row r="595" ht="12.75">
      <c r="E595" s="40"/>
    </row>
    <row r="596" ht="12.75">
      <c r="E596" s="40"/>
    </row>
    <row r="597" ht="12.75">
      <c r="E597" s="40"/>
    </row>
    <row r="598" ht="12.75">
      <c r="E598" s="40"/>
    </row>
    <row r="599" ht="12.75">
      <c r="E599" s="40"/>
    </row>
    <row r="600" ht="12.75">
      <c r="E600" s="40"/>
    </row>
    <row r="601" ht="12.75">
      <c r="E601" s="40"/>
    </row>
    <row r="602" ht="12.75">
      <c r="E602" s="40"/>
    </row>
    <row r="603" ht="12.75">
      <c r="E603" s="40"/>
    </row>
    <row r="604" ht="12.75">
      <c r="E604" s="40"/>
    </row>
    <row r="605" ht="12.75">
      <c r="E605" s="40"/>
    </row>
    <row r="606" ht="12.75">
      <c r="E606" s="40"/>
    </row>
    <row r="607" ht="12.75">
      <c r="E607" s="40"/>
    </row>
    <row r="608" ht="12.75">
      <c r="E608" s="40"/>
    </row>
    <row r="609" ht="12.75">
      <c r="E609" s="40"/>
    </row>
    <row r="610" ht="12.75">
      <c r="E610" s="40"/>
    </row>
    <row r="611" ht="12.75">
      <c r="E611" s="40"/>
    </row>
    <row r="612" ht="12.75">
      <c r="E612" s="40"/>
    </row>
    <row r="613" ht="12.75">
      <c r="E613" s="40"/>
    </row>
    <row r="614" ht="12.75">
      <c r="E614" s="40"/>
    </row>
    <row r="615" ht="12.75">
      <c r="E615" s="40"/>
    </row>
    <row r="616" ht="12.75">
      <c r="E616" s="40"/>
    </row>
    <row r="617" ht="12.75">
      <c r="E617" s="40"/>
    </row>
    <row r="618" ht="12.75">
      <c r="E618" s="40"/>
    </row>
    <row r="619" ht="12.75">
      <c r="E619" s="40"/>
    </row>
    <row r="620" ht="12.75">
      <c r="E620" s="40"/>
    </row>
    <row r="621" ht="12.75">
      <c r="E621" s="40"/>
    </row>
    <row r="622" ht="12.75">
      <c r="E622" s="40"/>
    </row>
    <row r="623" ht="12.75">
      <c r="E623" s="40"/>
    </row>
    <row r="624" ht="12.75">
      <c r="E624" s="40"/>
    </row>
    <row r="625" ht="12.75">
      <c r="E625" s="40"/>
    </row>
    <row r="626" ht="12.75">
      <c r="E626" s="40"/>
    </row>
    <row r="627" ht="12.75">
      <c r="E627" s="40"/>
    </row>
    <row r="628" ht="12.75">
      <c r="E628" s="40"/>
    </row>
    <row r="629" ht="12.75">
      <c r="E629" s="40"/>
    </row>
    <row r="630" ht="12.75">
      <c r="E630" s="40"/>
    </row>
    <row r="631" ht="12.75">
      <c r="E631" s="40"/>
    </row>
    <row r="632" ht="12.75">
      <c r="E632" s="40"/>
    </row>
    <row r="633" ht="12.75">
      <c r="E633" s="40"/>
    </row>
    <row r="634" ht="12.75">
      <c r="E634" s="40"/>
    </row>
    <row r="635" ht="12.75">
      <c r="E635" s="40"/>
    </row>
    <row r="636" ht="12.75">
      <c r="E636" s="40"/>
    </row>
    <row r="637" ht="12.75">
      <c r="E637" s="40"/>
    </row>
    <row r="638" ht="12.75">
      <c r="E638" s="40"/>
    </row>
    <row r="639" ht="12.75">
      <c r="E639" s="40"/>
    </row>
    <row r="640" ht="12.75">
      <c r="E640" s="40"/>
    </row>
    <row r="641" ht="12.75">
      <c r="E641" s="40"/>
    </row>
    <row r="642" ht="12.75">
      <c r="E642" s="40"/>
    </row>
    <row r="643" ht="12.75">
      <c r="E643" s="40"/>
    </row>
    <row r="644" ht="12.75">
      <c r="E644" s="40"/>
    </row>
    <row r="645" ht="12.75">
      <c r="E645" s="40"/>
    </row>
    <row r="646" ht="12.75">
      <c r="E646" s="40"/>
    </row>
    <row r="647" ht="12.75">
      <c r="E647" s="40"/>
    </row>
    <row r="648" ht="12.75">
      <c r="E648" s="40"/>
    </row>
    <row r="649" ht="12.75">
      <c r="E649" s="40"/>
    </row>
    <row r="650" ht="12.75">
      <c r="E650" s="40"/>
    </row>
    <row r="651" ht="12.75">
      <c r="E651" s="40"/>
    </row>
    <row r="652" ht="12.75">
      <c r="E652" s="40"/>
    </row>
    <row r="653" ht="12.75">
      <c r="E653" s="40"/>
    </row>
    <row r="654" ht="12.75">
      <c r="E654" s="40"/>
    </row>
    <row r="655" ht="12.75">
      <c r="E655" s="40"/>
    </row>
    <row r="656" ht="12.75">
      <c r="E656" s="40"/>
    </row>
    <row r="657" ht="12.75">
      <c r="E657" s="40"/>
    </row>
    <row r="658" ht="12.75">
      <c r="E658" s="40"/>
    </row>
    <row r="659" ht="12.75">
      <c r="E659" s="40"/>
    </row>
    <row r="660" ht="12.75">
      <c r="E660" s="40"/>
    </row>
    <row r="661" ht="12.75">
      <c r="E661" s="40"/>
    </row>
    <row r="662" ht="12.75">
      <c r="E662" s="40"/>
    </row>
    <row r="663" ht="12.75">
      <c r="E663" s="40"/>
    </row>
    <row r="664" ht="12.75">
      <c r="E664" s="40"/>
    </row>
    <row r="665" ht="12.75">
      <c r="E665" s="40"/>
    </row>
    <row r="666" ht="12.75">
      <c r="E666" s="40"/>
    </row>
    <row r="667" ht="12.75">
      <c r="E667" s="40"/>
    </row>
    <row r="668" ht="12.75">
      <c r="E668" s="40"/>
    </row>
    <row r="669" ht="12.75">
      <c r="E669" s="40"/>
    </row>
    <row r="670" ht="12.75">
      <c r="E670" s="40"/>
    </row>
    <row r="671" ht="12.75">
      <c r="E671" s="40"/>
    </row>
    <row r="672" ht="12.75">
      <c r="E672" s="40"/>
    </row>
    <row r="673" ht="12.75">
      <c r="E673" s="40"/>
    </row>
    <row r="674" ht="12.75">
      <c r="E674" s="40"/>
    </row>
    <row r="675" ht="12.75">
      <c r="E675" s="40"/>
    </row>
    <row r="676" ht="12.75">
      <c r="E676" s="40"/>
    </row>
    <row r="677" ht="12.75">
      <c r="E677" s="40"/>
    </row>
    <row r="678" ht="12.75">
      <c r="E678" s="40"/>
    </row>
    <row r="679" ht="12.75">
      <c r="E679" s="40"/>
    </row>
    <row r="680" ht="12.75">
      <c r="E680" s="40"/>
    </row>
    <row r="681" ht="12.75">
      <c r="E681" s="40"/>
    </row>
    <row r="682" ht="12.75">
      <c r="E682" s="40"/>
    </row>
    <row r="683" ht="12.75">
      <c r="E683" s="40"/>
    </row>
    <row r="684" ht="12.75">
      <c r="E684" s="40"/>
    </row>
    <row r="685" ht="12.75">
      <c r="E685" s="40"/>
    </row>
    <row r="686" ht="12.75">
      <c r="E686" s="40"/>
    </row>
    <row r="687" ht="12.75">
      <c r="E687" s="40"/>
    </row>
    <row r="688" ht="12.75">
      <c r="E688" s="40"/>
    </row>
    <row r="689" ht="12.75">
      <c r="E689" s="40"/>
    </row>
    <row r="690" ht="12.75">
      <c r="E690" s="40"/>
    </row>
    <row r="691" ht="12.75">
      <c r="E691" s="40"/>
    </row>
    <row r="692" ht="12.75">
      <c r="E692" s="40"/>
    </row>
    <row r="693" ht="12.75">
      <c r="E693" s="40"/>
    </row>
    <row r="694" ht="12.75">
      <c r="E694" s="40"/>
    </row>
    <row r="695" ht="12.75">
      <c r="E695" s="40"/>
    </row>
    <row r="696" ht="12.75">
      <c r="E696" s="40"/>
    </row>
    <row r="697" ht="12.75">
      <c r="E697" s="40"/>
    </row>
    <row r="698" ht="12.75">
      <c r="E698" s="40"/>
    </row>
    <row r="699" ht="12.75">
      <c r="E699" s="40"/>
    </row>
    <row r="700" ht="12.75">
      <c r="E700" s="40"/>
    </row>
    <row r="701" ht="12.75">
      <c r="E701" s="40"/>
    </row>
    <row r="702" ht="12.75">
      <c r="E702" s="40"/>
    </row>
    <row r="703" ht="12.75">
      <c r="E703" s="40"/>
    </row>
    <row r="704" ht="12.75">
      <c r="E704" s="40"/>
    </row>
    <row r="705" ht="12.75">
      <c r="E705" s="40"/>
    </row>
    <row r="706" ht="12.75">
      <c r="E706" s="40"/>
    </row>
    <row r="707" ht="12.75">
      <c r="E707" s="40"/>
    </row>
    <row r="708" ht="12.75">
      <c r="E708" s="40"/>
    </row>
    <row r="709" ht="12.75">
      <c r="E709" s="40"/>
    </row>
    <row r="710" ht="12.75">
      <c r="E710" s="40"/>
    </row>
    <row r="711" ht="12.75">
      <c r="E711" s="40"/>
    </row>
    <row r="712" ht="12.75">
      <c r="E712" s="40"/>
    </row>
    <row r="713" ht="12.75">
      <c r="E713" s="40"/>
    </row>
    <row r="714" ht="12.75">
      <c r="E714" s="40"/>
    </row>
    <row r="715" ht="12.75">
      <c r="E715" s="40"/>
    </row>
    <row r="716" ht="12.75">
      <c r="E716" s="40"/>
    </row>
    <row r="717" ht="12.75">
      <c r="E717" s="40"/>
    </row>
    <row r="718" ht="12.75">
      <c r="E718" s="40"/>
    </row>
    <row r="719" ht="12.75">
      <c r="E719" s="40"/>
    </row>
    <row r="720" ht="12.75">
      <c r="E720" s="40"/>
    </row>
    <row r="721" ht="12.75">
      <c r="E721" s="40"/>
    </row>
    <row r="722" ht="12.75">
      <c r="E722" s="40"/>
    </row>
    <row r="723" ht="12.75">
      <c r="E723" s="40"/>
    </row>
    <row r="724" ht="12.75">
      <c r="E724" s="40"/>
    </row>
    <row r="725" ht="12.75">
      <c r="E725" s="40"/>
    </row>
    <row r="726" ht="12.75">
      <c r="E726" s="40"/>
    </row>
    <row r="727" ht="12.75">
      <c r="E727" s="40"/>
    </row>
    <row r="728" ht="12.75">
      <c r="E728" s="40"/>
    </row>
    <row r="729" ht="12.75">
      <c r="E729" s="40"/>
    </row>
    <row r="730" ht="12.75">
      <c r="E730" s="40"/>
    </row>
    <row r="731" ht="12.75">
      <c r="E731" s="40"/>
    </row>
    <row r="732" ht="12.75">
      <c r="E732" s="40"/>
    </row>
    <row r="733" ht="12.75">
      <c r="E733" s="40"/>
    </row>
    <row r="734" ht="12.75">
      <c r="E734" s="40"/>
    </row>
    <row r="735" ht="12.75">
      <c r="E735" s="40"/>
    </row>
    <row r="736" ht="12.75">
      <c r="E736" s="40"/>
    </row>
    <row r="737" ht="12.75">
      <c r="E737" s="40"/>
    </row>
    <row r="738" ht="12.75">
      <c r="E738" s="40"/>
    </row>
    <row r="739" ht="12.75">
      <c r="E739" s="40"/>
    </row>
    <row r="740" ht="12.75">
      <c r="E740" s="40"/>
    </row>
    <row r="741" ht="12.75">
      <c r="E741" s="40"/>
    </row>
    <row r="742" ht="12.75">
      <c r="E742" s="40"/>
    </row>
    <row r="743" ht="12.75">
      <c r="E743" s="40"/>
    </row>
    <row r="744" ht="12.75">
      <c r="E744" s="40"/>
    </row>
    <row r="745" ht="12.75">
      <c r="E745" s="40"/>
    </row>
    <row r="746" ht="12.75">
      <c r="E746" s="40"/>
    </row>
    <row r="747" ht="12.75">
      <c r="E747" s="40"/>
    </row>
    <row r="748" ht="12.75">
      <c r="E748" s="40"/>
    </row>
    <row r="749" ht="12.75">
      <c r="E749" s="40"/>
    </row>
    <row r="750" ht="12.75">
      <c r="E750" s="40"/>
    </row>
    <row r="751" ht="12.75">
      <c r="E751" s="40"/>
    </row>
    <row r="752" ht="12.75">
      <c r="E752" s="40"/>
    </row>
    <row r="753" ht="12.75">
      <c r="E753" s="40"/>
    </row>
    <row r="754" ht="12.75">
      <c r="E754" s="40"/>
    </row>
    <row r="755" ht="12.75">
      <c r="E755" s="40"/>
    </row>
    <row r="756" ht="12.75">
      <c r="E756" s="40"/>
    </row>
    <row r="757" ht="12.75">
      <c r="E757" s="40"/>
    </row>
    <row r="758" ht="12.75">
      <c r="E758" s="40"/>
    </row>
    <row r="759" ht="12.75">
      <c r="E759" s="40"/>
    </row>
    <row r="760" ht="12.75">
      <c r="E760" s="40"/>
    </row>
    <row r="761" ht="12.75">
      <c r="E761" s="40"/>
    </row>
    <row r="762" ht="12.75">
      <c r="E762" s="40"/>
    </row>
    <row r="763" ht="12.75">
      <c r="E763" s="40"/>
    </row>
    <row r="764" ht="12.75">
      <c r="E764" s="40"/>
    </row>
    <row r="765" ht="12.75">
      <c r="E765" s="40"/>
    </row>
    <row r="766" ht="12.75">
      <c r="E766" s="40"/>
    </row>
    <row r="767" ht="12.75">
      <c r="E767" s="40"/>
    </row>
    <row r="768" ht="12.75">
      <c r="E768" s="40"/>
    </row>
    <row r="769" ht="12.75">
      <c r="E769" s="40"/>
    </row>
    <row r="770" ht="12.75">
      <c r="E770" s="40"/>
    </row>
    <row r="771" ht="12.75">
      <c r="E771" s="40"/>
    </row>
    <row r="772" ht="12.75">
      <c r="E772" s="40"/>
    </row>
    <row r="773" ht="12.75">
      <c r="E773" s="40"/>
    </row>
    <row r="774" ht="12.75">
      <c r="E774" s="40"/>
    </row>
    <row r="775" ht="12.75">
      <c r="E775" s="40"/>
    </row>
    <row r="776" ht="12.75">
      <c r="E776" s="40"/>
    </row>
    <row r="777" ht="12.75">
      <c r="E777" s="40"/>
    </row>
    <row r="778" ht="12.75">
      <c r="E778" s="40"/>
    </row>
    <row r="779" ht="12.75">
      <c r="E779" s="40"/>
    </row>
    <row r="780" ht="12.75">
      <c r="E780" s="40"/>
    </row>
    <row r="781" ht="12.75">
      <c r="E781" s="40"/>
    </row>
    <row r="782" ht="12.75">
      <c r="E782" s="40"/>
    </row>
    <row r="783" ht="12.75">
      <c r="E783" s="40"/>
    </row>
    <row r="784" ht="12.75">
      <c r="E784" s="40"/>
    </row>
    <row r="785" ht="12.75">
      <c r="E785" s="40"/>
    </row>
    <row r="786" ht="12.75">
      <c r="E786" s="40"/>
    </row>
    <row r="787" ht="12.75">
      <c r="E787" s="40"/>
    </row>
    <row r="788" ht="12.75">
      <c r="E788" s="40"/>
    </row>
    <row r="789" ht="12.75">
      <c r="E789" s="40"/>
    </row>
    <row r="790" ht="12.75">
      <c r="E790" s="40"/>
    </row>
    <row r="791" ht="12.75">
      <c r="E791" s="40"/>
    </row>
    <row r="792" ht="12.75">
      <c r="E792" s="40"/>
    </row>
    <row r="793" ht="12.75">
      <c r="E793" s="40"/>
    </row>
    <row r="794" ht="12.75">
      <c r="E794" s="40"/>
    </row>
    <row r="795" ht="12.75">
      <c r="E795" s="40"/>
    </row>
    <row r="796" ht="12.75">
      <c r="E796" s="40"/>
    </row>
    <row r="797" ht="12.75">
      <c r="E797" s="40"/>
    </row>
    <row r="798" ht="12.75">
      <c r="E798" s="40"/>
    </row>
    <row r="799" ht="12.75">
      <c r="E799" s="40"/>
    </row>
    <row r="800" ht="12.75">
      <c r="E800" s="40"/>
    </row>
    <row r="801" ht="12.75">
      <c r="E801" s="40"/>
    </row>
    <row r="802" ht="12.75">
      <c r="E802" s="40"/>
    </row>
    <row r="803" ht="12.75">
      <c r="E803" s="40"/>
    </row>
    <row r="804" ht="12.75">
      <c r="E804" s="40"/>
    </row>
    <row r="805" ht="12.75">
      <c r="E805" s="40"/>
    </row>
    <row r="806" ht="12.75">
      <c r="E806" s="40"/>
    </row>
    <row r="807" ht="12.75">
      <c r="E807" s="40"/>
    </row>
    <row r="808" ht="12.75">
      <c r="E808" s="40"/>
    </row>
    <row r="809" ht="12.75">
      <c r="E809" s="40"/>
    </row>
    <row r="810" ht="12.75">
      <c r="E810" s="40"/>
    </row>
    <row r="811" ht="12.75">
      <c r="E811" s="40"/>
    </row>
    <row r="812" ht="12.75">
      <c r="E812" s="40"/>
    </row>
    <row r="813" ht="12.75">
      <c r="E813" s="40"/>
    </row>
    <row r="814" ht="12.75">
      <c r="E814" s="40"/>
    </row>
    <row r="815" ht="12.75">
      <c r="E815" s="40"/>
    </row>
    <row r="816" ht="12.75">
      <c r="E816" s="40"/>
    </row>
    <row r="817" ht="12.75">
      <c r="E817" s="40"/>
    </row>
    <row r="818" ht="12.75">
      <c r="E818" s="40"/>
    </row>
    <row r="819" ht="12.75">
      <c r="E819" s="40"/>
    </row>
    <row r="820" ht="12.75">
      <c r="E820" s="40"/>
    </row>
    <row r="821" ht="12.75">
      <c r="E821" s="40"/>
    </row>
    <row r="822" ht="12.75">
      <c r="E822" s="40"/>
    </row>
    <row r="823" ht="12.75">
      <c r="E823" s="40"/>
    </row>
    <row r="824" ht="12.75">
      <c r="E824" s="40"/>
    </row>
    <row r="825" ht="12.75">
      <c r="E825" s="40"/>
    </row>
    <row r="826" ht="12.75">
      <c r="E826" s="40"/>
    </row>
    <row r="827" ht="12.75">
      <c r="E827" s="40"/>
    </row>
    <row r="828" ht="12.75">
      <c r="E828" s="40"/>
    </row>
    <row r="829" ht="12.75">
      <c r="E829" s="40"/>
    </row>
    <row r="830" ht="12.75">
      <c r="E830" s="40"/>
    </row>
    <row r="831" ht="12.75">
      <c r="E831" s="40"/>
    </row>
    <row r="832" ht="12.75">
      <c r="E832" s="40"/>
    </row>
    <row r="833" ht="12.75">
      <c r="E833" s="40"/>
    </row>
    <row r="834" ht="12.75">
      <c r="E834" s="40"/>
    </row>
    <row r="835" ht="12.75">
      <c r="E835" s="40"/>
    </row>
    <row r="836" ht="12.75">
      <c r="E836" s="40"/>
    </row>
    <row r="837" ht="12.75">
      <c r="E837" s="40"/>
    </row>
    <row r="838" ht="12.75">
      <c r="E838" s="40"/>
    </row>
    <row r="839" ht="12.75">
      <c r="E839" s="40"/>
    </row>
    <row r="840" ht="12.75">
      <c r="E840" s="40"/>
    </row>
    <row r="841" ht="12.75">
      <c r="E841" s="40"/>
    </row>
    <row r="842" ht="12.75">
      <c r="E842" s="40"/>
    </row>
    <row r="843" ht="12.75">
      <c r="E843" s="40"/>
    </row>
    <row r="844" ht="12.75">
      <c r="E844" s="40"/>
    </row>
    <row r="845" ht="12.75">
      <c r="E845" s="40"/>
    </row>
    <row r="846" ht="12.75">
      <c r="E846" s="40"/>
    </row>
    <row r="847" ht="12.75">
      <c r="E847" s="40"/>
    </row>
    <row r="848" ht="12.75">
      <c r="E848" s="40"/>
    </row>
    <row r="849" ht="12.75">
      <c r="E849" s="40"/>
    </row>
    <row r="850" ht="12.75">
      <c r="E850" s="40"/>
    </row>
    <row r="851" ht="12.75">
      <c r="E851" s="40"/>
    </row>
    <row r="852" ht="12.75">
      <c r="E852" s="40"/>
    </row>
    <row r="853" ht="12.75">
      <c r="E853" s="40"/>
    </row>
    <row r="854" ht="12.75">
      <c r="E854" s="40"/>
    </row>
    <row r="855" ht="12.75">
      <c r="E855" s="40"/>
    </row>
    <row r="856" ht="12.75">
      <c r="E856" s="40"/>
    </row>
    <row r="857" ht="12.75">
      <c r="E857" s="40"/>
    </row>
    <row r="858" ht="12.75">
      <c r="E858" s="40"/>
    </row>
    <row r="859" ht="12.75">
      <c r="E859" s="40"/>
    </row>
    <row r="860" ht="12.75">
      <c r="E860" s="40"/>
    </row>
    <row r="861" ht="12.75">
      <c r="E861" s="40"/>
    </row>
    <row r="862" ht="12.75">
      <c r="E862" s="40"/>
    </row>
    <row r="863" ht="12.75">
      <c r="E863" s="40"/>
    </row>
    <row r="864" ht="12.75">
      <c r="E864" s="40"/>
    </row>
    <row r="865" ht="12.75">
      <c r="E865" s="40"/>
    </row>
    <row r="866" ht="12.75">
      <c r="E866" s="40"/>
    </row>
    <row r="867" ht="12.75">
      <c r="E867" s="40"/>
    </row>
    <row r="868" ht="12.75">
      <c r="E868" s="40"/>
    </row>
    <row r="869" ht="12.75">
      <c r="E869" s="40"/>
    </row>
    <row r="870" ht="12.75">
      <c r="E870" s="40"/>
    </row>
    <row r="871" ht="12.75">
      <c r="E871" s="40"/>
    </row>
    <row r="872" ht="12.75">
      <c r="E872" s="40"/>
    </row>
    <row r="873" ht="12.75">
      <c r="E873" s="40"/>
    </row>
    <row r="874" ht="12.75">
      <c r="E874" s="40"/>
    </row>
    <row r="875" ht="12.75">
      <c r="E875" s="40"/>
    </row>
    <row r="876" ht="12.75">
      <c r="E876" s="40"/>
    </row>
    <row r="877" ht="12.75">
      <c r="E877" s="40"/>
    </row>
    <row r="878" ht="12.75">
      <c r="E878" s="40"/>
    </row>
    <row r="879" ht="12.75">
      <c r="E879" s="40"/>
    </row>
    <row r="880" ht="12.75">
      <c r="E880" s="40"/>
    </row>
    <row r="881" ht="12.75">
      <c r="E881" s="40"/>
    </row>
    <row r="882" ht="12.75">
      <c r="E882" s="40"/>
    </row>
    <row r="883" ht="12.75">
      <c r="E883" s="40"/>
    </row>
    <row r="884" ht="12.75">
      <c r="E884" s="40"/>
    </row>
    <row r="885" ht="12.75">
      <c r="E885" s="40"/>
    </row>
    <row r="886" ht="12.75">
      <c r="E886" s="40"/>
    </row>
    <row r="887" ht="12.75">
      <c r="E887" s="40"/>
    </row>
    <row r="888" ht="12.75">
      <c r="E888" s="40"/>
    </row>
    <row r="889" ht="12.75">
      <c r="E889" s="40"/>
    </row>
    <row r="890" ht="12.75">
      <c r="E890" s="40"/>
    </row>
    <row r="891" ht="12.75">
      <c r="E891" s="40"/>
    </row>
    <row r="892" ht="12.75">
      <c r="E892" s="40"/>
    </row>
    <row r="893" ht="12.75">
      <c r="E893" s="40"/>
    </row>
    <row r="894" ht="12.75">
      <c r="E894" s="40"/>
    </row>
    <row r="895" ht="12.75">
      <c r="E895" s="40"/>
    </row>
    <row r="896" ht="12.75">
      <c r="E896" s="40"/>
    </row>
    <row r="897" ht="12.75">
      <c r="E897" s="40"/>
    </row>
    <row r="898" ht="12.75">
      <c r="E898" s="40"/>
    </row>
    <row r="899" ht="12.75">
      <c r="E899" s="40"/>
    </row>
    <row r="900" ht="12.75">
      <c r="E900" s="40"/>
    </row>
    <row r="901" ht="12.75">
      <c r="E901" s="40"/>
    </row>
    <row r="902" ht="12.75">
      <c r="E902" s="40"/>
    </row>
    <row r="903" ht="12.75">
      <c r="E903" s="40"/>
    </row>
    <row r="904" ht="12.75">
      <c r="E904" s="40"/>
    </row>
    <row r="905" ht="12.75">
      <c r="E905" s="40"/>
    </row>
    <row r="906" ht="12.75">
      <c r="E906" s="40"/>
    </row>
    <row r="907" ht="12.75">
      <c r="E907" s="40"/>
    </row>
    <row r="908" ht="12.75">
      <c r="E908" s="40"/>
    </row>
    <row r="909" ht="12.75">
      <c r="E909" s="40"/>
    </row>
    <row r="910" ht="12.75">
      <c r="E910" s="40"/>
    </row>
    <row r="911" ht="12.75">
      <c r="E911" s="40"/>
    </row>
    <row r="912" ht="12.75">
      <c r="E912" s="40"/>
    </row>
    <row r="913" ht="12.75">
      <c r="E913" s="40"/>
    </row>
    <row r="914" ht="12.75">
      <c r="E914" s="40"/>
    </row>
    <row r="915" ht="12.75">
      <c r="E915" s="40"/>
    </row>
    <row r="916" ht="12.75">
      <c r="E916" s="40"/>
    </row>
    <row r="917" ht="12.75">
      <c r="E917" s="40"/>
    </row>
    <row r="918" ht="12.75">
      <c r="E918" s="40"/>
    </row>
    <row r="919" ht="12.75">
      <c r="E919" s="40"/>
    </row>
    <row r="920" ht="12.75">
      <c r="E920" s="40"/>
    </row>
    <row r="921" ht="12.75">
      <c r="E921" s="40"/>
    </row>
    <row r="922" ht="12.75">
      <c r="E922" s="40"/>
    </row>
    <row r="923" ht="12.75">
      <c r="E923" s="40"/>
    </row>
    <row r="924" ht="12.75">
      <c r="E924" s="40"/>
    </row>
    <row r="925" ht="12.75">
      <c r="E925" s="40"/>
    </row>
    <row r="926" ht="12.75">
      <c r="E926" s="40"/>
    </row>
    <row r="927" ht="12.75">
      <c r="E927" s="40"/>
    </row>
    <row r="928" ht="12.75">
      <c r="E928" s="40"/>
    </row>
    <row r="929" ht="12.75">
      <c r="E929" s="40"/>
    </row>
    <row r="930" ht="12.75">
      <c r="E930" s="40"/>
    </row>
    <row r="931" ht="12.75">
      <c r="E931" s="40"/>
    </row>
    <row r="932" ht="12.75">
      <c r="E932" s="40"/>
    </row>
    <row r="933" ht="12.75">
      <c r="E933" s="40"/>
    </row>
    <row r="934" ht="12.75">
      <c r="E934" s="40"/>
    </row>
    <row r="935" ht="12.75">
      <c r="E935" s="40"/>
    </row>
    <row r="936" ht="12.75">
      <c r="E936" s="40"/>
    </row>
    <row r="937" ht="12.75">
      <c r="E937" s="40"/>
    </row>
    <row r="938" ht="12.75">
      <c r="E938" s="40"/>
    </row>
    <row r="939" ht="12.75">
      <c r="E939" s="40"/>
    </row>
    <row r="940" ht="12.75">
      <c r="E940" s="40"/>
    </row>
    <row r="941" ht="12.75">
      <c r="E941" s="40"/>
    </row>
    <row r="942" ht="12.75">
      <c r="E942" s="40"/>
    </row>
    <row r="943" ht="12.75">
      <c r="E943" s="40"/>
    </row>
    <row r="944" ht="12.75">
      <c r="E944" s="40"/>
    </row>
    <row r="945" ht="12.75">
      <c r="E945" s="40"/>
    </row>
    <row r="946" ht="12.75">
      <c r="E946" s="40"/>
    </row>
    <row r="947" ht="12.75">
      <c r="E947" s="40"/>
    </row>
    <row r="948" ht="12.75">
      <c r="E948" s="40"/>
    </row>
    <row r="949" ht="12.75">
      <c r="E949" s="40"/>
    </row>
    <row r="950" ht="12.75">
      <c r="E950" s="40"/>
    </row>
    <row r="951" ht="12.75">
      <c r="E951" s="40"/>
    </row>
    <row r="952" ht="12.75">
      <c r="E952" s="40"/>
    </row>
    <row r="953" ht="12.75">
      <c r="E953" s="40"/>
    </row>
    <row r="954" ht="12.75">
      <c r="E954" s="40"/>
    </row>
    <row r="955" ht="12.75">
      <c r="E955" s="40"/>
    </row>
    <row r="956" ht="12.75">
      <c r="E956" s="40"/>
    </row>
    <row r="957" ht="12.75">
      <c r="E957" s="40"/>
    </row>
    <row r="958" ht="12.75">
      <c r="E958" s="40"/>
    </row>
    <row r="959" ht="12.75">
      <c r="E959" s="40"/>
    </row>
    <row r="960" ht="12.75">
      <c r="E960" s="40"/>
    </row>
    <row r="961" ht="12.75">
      <c r="E961" s="40"/>
    </row>
    <row r="962" ht="12.75">
      <c r="E962" s="40"/>
    </row>
    <row r="963" ht="12.75">
      <c r="E963" s="40"/>
    </row>
    <row r="964" ht="12.75">
      <c r="E964" s="40"/>
    </row>
    <row r="965" ht="12.75">
      <c r="E965" s="40"/>
    </row>
    <row r="966" ht="12.75">
      <c r="E966" s="40"/>
    </row>
    <row r="967" ht="12.75">
      <c r="E967" s="40"/>
    </row>
    <row r="968" ht="12.75">
      <c r="E968" s="40"/>
    </row>
    <row r="969" ht="12.75">
      <c r="E969" s="40"/>
    </row>
    <row r="970" ht="12.75">
      <c r="E970" s="40"/>
    </row>
    <row r="971" ht="12.75">
      <c r="E971" s="40"/>
    </row>
    <row r="972" ht="12.75">
      <c r="E972" s="40"/>
    </row>
    <row r="973" ht="12.75">
      <c r="E973" s="40"/>
    </row>
    <row r="974" ht="12.75">
      <c r="E974" s="40"/>
    </row>
    <row r="975" ht="12.75">
      <c r="E975" s="40"/>
    </row>
    <row r="976" ht="12.75">
      <c r="E976" s="40"/>
    </row>
    <row r="977" ht="12.75">
      <c r="E977" s="40"/>
    </row>
    <row r="978" ht="12.75">
      <c r="E978" s="40"/>
    </row>
    <row r="979" ht="12.75">
      <c r="E979" s="40"/>
    </row>
    <row r="980" ht="12.75">
      <c r="E980" s="40"/>
    </row>
    <row r="981" ht="12.75">
      <c r="E981" s="40"/>
    </row>
    <row r="982" ht="12.75">
      <c r="E982" s="40"/>
    </row>
    <row r="983" ht="12.75">
      <c r="E983" s="40"/>
    </row>
    <row r="984" ht="12.75">
      <c r="E984" s="40"/>
    </row>
    <row r="985" ht="12.75">
      <c r="E985" s="40"/>
    </row>
    <row r="986" ht="12.75">
      <c r="E986" s="40"/>
    </row>
    <row r="987" ht="12.75">
      <c r="E987" s="40"/>
    </row>
    <row r="988" ht="12.75">
      <c r="E988" s="40"/>
    </row>
    <row r="989" ht="12.75">
      <c r="E989" s="40"/>
    </row>
    <row r="990" ht="12.75">
      <c r="E990" s="40"/>
    </row>
    <row r="991" ht="12.75">
      <c r="E991" s="40"/>
    </row>
    <row r="992" ht="12.75">
      <c r="E992" s="40"/>
    </row>
    <row r="993" ht="12.75">
      <c r="E993" s="40"/>
    </row>
    <row r="994" ht="12.75">
      <c r="E994" s="40"/>
    </row>
    <row r="995" ht="12.75">
      <c r="E995" s="40"/>
    </row>
    <row r="996" ht="12.75">
      <c r="E996" s="40"/>
    </row>
    <row r="997" ht="12.75">
      <c r="E997" s="40"/>
    </row>
    <row r="998" ht="12.75">
      <c r="E998" s="40"/>
    </row>
    <row r="999" ht="12.75">
      <c r="E999" s="40"/>
    </row>
    <row r="1000" ht="12.75">
      <c r="E1000" s="40"/>
    </row>
    <row r="1001" ht="12.75">
      <c r="E1001" s="40"/>
    </row>
    <row r="1002" ht="12.75">
      <c r="E1002" s="40"/>
    </row>
    <row r="1003" ht="12.75">
      <c r="E1003" s="40"/>
    </row>
    <row r="1004" ht="12.75">
      <c r="E1004" s="40"/>
    </row>
    <row r="1005" ht="12.75">
      <c r="E1005" s="40"/>
    </row>
    <row r="1006" ht="12.75">
      <c r="E1006" s="40"/>
    </row>
    <row r="1007" ht="12.75">
      <c r="E1007" s="40"/>
    </row>
    <row r="1008" ht="12.75">
      <c r="E1008" s="40"/>
    </row>
    <row r="1009" ht="12.75">
      <c r="E1009" s="40"/>
    </row>
    <row r="1010" ht="12.75">
      <c r="E1010" s="40"/>
    </row>
    <row r="1011" ht="12.75">
      <c r="E1011" s="40"/>
    </row>
    <row r="1012" ht="12.75">
      <c r="E1012" s="40"/>
    </row>
    <row r="1013" ht="12.75">
      <c r="E1013" s="40"/>
    </row>
    <row r="1014" ht="12.75">
      <c r="E1014" s="40"/>
    </row>
    <row r="1015" ht="12.75">
      <c r="E1015" s="40"/>
    </row>
    <row r="1016" ht="12.75">
      <c r="E1016" s="40"/>
    </row>
    <row r="1017" ht="12.75">
      <c r="E1017" s="40"/>
    </row>
    <row r="1018" ht="12.75">
      <c r="E1018" s="40"/>
    </row>
    <row r="1019" ht="12.75">
      <c r="E1019" s="40"/>
    </row>
    <row r="1020" ht="12.75">
      <c r="E1020" s="40"/>
    </row>
    <row r="1021" ht="12.75">
      <c r="E1021" s="40"/>
    </row>
    <row r="1022" ht="12.75">
      <c r="E1022" s="40"/>
    </row>
    <row r="1023" ht="12.75">
      <c r="E1023" s="40"/>
    </row>
    <row r="1024" ht="12.75">
      <c r="E1024" s="40"/>
    </row>
    <row r="1025" ht="12.75">
      <c r="E1025" s="40"/>
    </row>
    <row r="1026" ht="12.75">
      <c r="E1026" s="40"/>
    </row>
    <row r="1027" ht="12.75">
      <c r="E1027" s="40"/>
    </row>
    <row r="1028" ht="12.75">
      <c r="E1028" s="40"/>
    </row>
    <row r="1029" ht="12.75">
      <c r="E1029" s="40"/>
    </row>
    <row r="1030" ht="12.75">
      <c r="E1030" s="40"/>
    </row>
    <row r="1031" ht="12.75">
      <c r="E1031" s="40"/>
    </row>
    <row r="1032" ht="12.75">
      <c r="E1032" s="40"/>
    </row>
    <row r="1033" ht="12.75">
      <c r="E1033" s="40"/>
    </row>
    <row r="1034" ht="12.75">
      <c r="E1034" s="40"/>
    </row>
    <row r="1035" ht="12.75">
      <c r="E1035" s="40"/>
    </row>
    <row r="1036" ht="12.75">
      <c r="E1036" s="40"/>
    </row>
    <row r="1037" ht="12.75">
      <c r="E1037" s="40"/>
    </row>
    <row r="1038" ht="12.75">
      <c r="E1038" s="40"/>
    </row>
    <row r="1039" ht="12.75">
      <c r="E1039" s="40"/>
    </row>
    <row r="1040" ht="12.75">
      <c r="E1040" s="40"/>
    </row>
    <row r="1041" ht="12.75">
      <c r="E1041" s="40"/>
    </row>
    <row r="1042" ht="12.75">
      <c r="E1042" s="40"/>
    </row>
    <row r="1043" ht="12.75">
      <c r="E1043" s="40"/>
    </row>
    <row r="1044" ht="12.75">
      <c r="E1044" s="40"/>
    </row>
    <row r="1045" ht="12.75">
      <c r="E1045" s="40"/>
    </row>
    <row r="1046" ht="12.75">
      <c r="E1046" s="40"/>
    </row>
    <row r="1047" ht="12.75">
      <c r="E1047" s="40"/>
    </row>
    <row r="1048" ht="12.75">
      <c r="E1048" s="40"/>
    </row>
    <row r="1049" ht="12.75">
      <c r="E1049" s="40"/>
    </row>
    <row r="1050" ht="12.75">
      <c r="E1050" s="40"/>
    </row>
    <row r="1051" ht="12.75">
      <c r="E1051" s="40"/>
    </row>
    <row r="1052" ht="12.75">
      <c r="E1052" s="40"/>
    </row>
    <row r="1053" ht="12.75">
      <c r="E1053" s="40"/>
    </row>
    <row r="1054" ht="12.75">
      <c r="E1054" s="40"/>
    </row>
    <row r="1055" ht="12.75">
      <c r="E1055" s="40"/>
    </row>
    <row r="1056" ht="12.75">
      <c r="E1056" s="40"/>
    </row>
    <row r="1057" ht="12.75">
      <c r="E1057" s="40"/>
    </row>
    <row r="1058" ht="12.75">
      <c r="E1058" s="40"/>
    </row>
    <row r="1059" ht="12.75">
      <c r="E1059" s="40"/>
    </row>
    <row r="1060" ht="12.75">
      <c r="E1060" s="40"/>
    </row>
    <row r="1061" ht="12.75">
      <c r="E1061" s="40"/>
    </row>
    <row r="1062" ht="12.75">
      <c r="E1062" s="40"/>
    </row>
    <row r="1063" ht="12.75">
      <c r="E1063" s="40"/>
    </row>
    <row r="1064" ht="12.75">
      <c r="E1064" s="40"/>
    </row>
    <row r="1065" ht="12.75">
      <c r="E1065" s="40"/>
    </row>
    <row r="1066" ht="12.75">
      <c r="E1066" s="40"/>
    </row>
    <row r="1067" ht="12.75">
      <c r="E1067" s="40"/>
    </row>
    <row r="1068" ht="12.75">
      <c r="E1068" s="40"/>
    </row>
    <row r="1069" ht="12.75">
      <c r="E1069" s="40"/>
    </row>
    <row r="1070" ht="12.75">
      <c r="E1070" s="40"/>
    </row>
    <row r="1071" ht="12.75">
      <c r="E1071" s="40"/>
    </row>
    <row r="1072" ht="12.75">
      <c r="E1072" s="40"/>
    </row>
    <row r="1073" ht="12.75">
      <c r="E1073" s="40"/>
    </row>
    <row r="1074" ht="12.75">
      <c r="E1074" s="40"/>
    </row>
    <row r="1075" ht="12.75">
      <c r="E1075" s="40"/>
    </row>
    <row r="1076" ht="12.75">
      <c r="E1076" s="40"/>
    </row>
    <row r="1077" ht="12.75">
      <c r="E1077" s="40"/>
    </row>
    <row r="1078" ht="12.75">
      <c r="E1078" s="40"/>
    </row>
    <row r="1079" ht="12.75">
      <c r="E1079" s="40"/>
    </row>
    <row r="1080" ht="12.75">
      <c r="E1080" s="40"/>
    </row>
    <row r="1081" ht="12.75">
      <c r="E1081" s="40"/>
    </row>
    <row r="1082" ht="12.75">
      <c r="E1082" s="40"/>
    </row>
    <row r="1083" ht="12.75">
      <c r="E1083" s="40"/>
    </row>
    <row r="1084" ht="12.75">
      <c r="E1084" s="40"/>
    </row>
    <row r="1085" ht="12.75">
      <c r="E1085" s="40"/>
    </row>
    <row r="1086" ht="12.75">
      <c r="E1086" s="40"/>
    </row>
    <row r="1087" ht="12.75">
      <c r="E1087" s="40"/>
    </row>
    <row r="1088" ht="12.75">
      <c r="E1088" s="40"/>
    </row>
    <row r="1089" ht="12.75">
      <c r="E1089" s="40"/>
    </row>
    <row r="1090" ht="12.75">
      <c r="E1090" s="40"/>
    </row>
    <row r="1091" ht="12.75">
      <c r="E1091" s="40"/>
    </row>
    <row r="1092" ht="12.75">
      <c r="E1092" s="40"/>
    </row>
    <row r="1093" ht="12.75">
      <c r="E1093" s="40"/>
    </row>
    <row r="1094" ht="12.75">
      <c r="E1094" s="40"/>
    </row>
    <row r="1095" ht="12.75">
      <c r="E1095" s="40"/>
    </row>
    <row r="1096" ht="12.75">
      <c r="E1096" s="40"/>
    </row>
    <row r="1097" ht="12.75">
      <c r="E1097" s="40"/>
    </row>
    <row r="1098" ht="12.75">
      <c r="E1098" s="40"/>
    </row>
    <row r="1099" ht="12.75">
      <c r="E1099" s="40"/>
    </row>
    <row r="1100" ht="12.75">
      <c r="E1100" s="40"/>
    </row>
    <row r="1101" ht="12.75">
      <c r="E1101" s="40"/>
    </row>
    <row r="1102" ht="12.75">
      <c r="E1102" s="40"/>
    </row>
    <row r="1103" ht="12.75">
      <c r="E1103" s="40"/>
    </row>
    <row r="1104" ht="12.75">
      <c r="E1104" s="40"/>
    </row>
    <row r="1105" ht="12.75">
      <c r="E1105" s="40"/>
    </row>
    <row r="1106" ht="12.75">
      <c r="E1106" s="40"/>
    </row>
    <row r="1107" ht="12.75">
      <c r="E1107" s="40"/>
    </row>
    <row r="1108" ht="12.75">
      <c r="E1108" s="40"/>
    </row>
    <row r="1109" ht="12.75">
      <c r="E1109" s="40"/>
    </row>
    <row r="1110" ht="12.75">
      <c r="E1110" s="40"/>
    </row>
    <row r="1111" ht="12.75">
      <c r="E1111" s="40"/>
    </row>
    <row r="1112" ht="12.75">
      <c r="E1112" s="40"/>
    </row>
    <row r="1113" ht="12.75">
      <c r="E1113" s="40"/>
    </row>
    <row r="1114" ht="12.75">
      <c r="E1114" s="40"/>
    </row>
    <row r="1115" ht="12.75">
      <c r="E1115" s="40"/>
    </row>
    <row r="1116" ht="12.75">
      <c r="E1116" s="40"/>
    </row>
    <row r="1117" ht="12.75">
      <c r="E1117" s="40"/>
    </row>
    <row r="1118" ht="12.75">
      <c r="E1118" s="40"/>
    </row>
    <row r="1119" ht="12.75">
      <c r="E1119" s="40"/>
    </row>
    <row r="1120" ht="12.75">
      <c r="E1120" s="40"/>
    </row>
    <row r="1121" ht="12.75">
      <c r="E1121" s="40"/>
    </row>
    <row r="1122" ht="12.75">
      <c r="E1122" s="40"/>
    </row>
    <row r="1123" ht="12.75">
      <c r="E1123" s="40"/>
    </row>
    <row r="1124" ht="12.75">
      <c r="E1124" s="40"/>
    </row>
    <row r="1125" ht="12.75">
      <c r="E1125" s="40"/>
    </row>
    <row r="1126" ht="12.75">
      <c r="E1126" s="40"/>
    </row>
    <row r="1127" ht="12.75">
      <c r="E1127" s="40"/>
    </row>
    <row r="1128" ht="12.75">
      <c r="E1128" s="40"/>
    </row>
    <row r="1129" ht="12.75">
      <c r="E1129" s="40"/>
    </row>
    <row r="1130" ht="12.75">
      <c r="E1130" s="40"/>
    </row>
    <row r="1131" ht="12.75">
      <c r="E1131" s="40"/>
    </row>
    <row r="1132" ht="12.75">
      <c r="E1132" s="40"/>
    </row>
    <row r="1133" ht="12.75">
      <c r="E1133" s="40"/>
    </row>
    <row r="1134" ht="12.75">
      <c r="E1134" s="40"/>
    </row>
    <row r="1135" ht="12.75">
      <c r="E1135" s="40"/>
    </row>
    <row r="1136" ht="12.75">
      <c r="E1136" s="40"/>
    </row>
    <row r="1137" ht="12.75">
      <c r="E1137" s="40"/>
    </row>
    <row r="1138" ht="12.75">
      <c r="E1138" s="40"/>
    </row>
    <row r="1139" ht="12.75">
      <c r="E1139" s="40"/>
    </row>
    <row r="1140" ht="12.75">
      <c r="E1140" s="40"/>
    </row>
    <row r="1141" ht="12.75">
      <c r="E1141" s="40"/>
    </row>
    <row r="1142" ht="12.75">
      <c r="E1142" s="40"/>
    </row>
    <row r="1143" ht="12.75">
      <c r="E1143" s="40"/>
    </row>
    <row r="1144" ht="12.75">
      <c r="E1144" s="40"/>
    </row>
    <row r="1145" ht="12.75">
      <c r="E1145" s="40"/>
    </row>
    <row r="1146" ht="12.75">
      <c r="E1146" s="40"/>
    </row>
    <row r="1147" ht="12.75">
      <c r="E1147" s="40"/>
    </row>
    <row r="1148" ht="12.75">
      <c r="E1148" s="40"/>
    </row>
    <row r="1149" ht="12.75">
      <c r="E1149" s="40"/>
    </row>
    <row r="1150" ht="12.75">
      <c r="E1150" s="40"/>
    </row>
    <row r="1151" ht="12.75">
      <c r="E1151" s="40"/>
    </row>
    <row r="1152" ht="12.75">
      <c r="E1152" s="40"/>
    </row>
    <row r="1153" ht="12.75">
      <c r="E1153" s="40"/>
    </row>
    <row r="1154" ht="12.75">
      <c r="E1154" s="40"/>
    </row>
    <row r="1155" ht="12.75">
      <c r="E1155" s="40"/>
    </row>
    <row r="1156" ht="12.75">
      <c r="E1156" s="40"/>
    </row>
    <row r="1157" ht="12.75">
      <c r="E1157" s="40"/>
    </row>
    <row r="1158" ht="12.75">
      <c r="E1158" s="40"/>
    </row>
    <row r="1159" ht="12.75">
      <c r="E1159" s="40"/>
    </row>
    <row r="1160" ht="12.75">
      <c r="E1160" s="40"/>
    </row>
    <row r="1161" ht="12.75">
      <c r="E1161" s="40"/>
    </row>
    <row r="1162" ht="12.75">
      <c r="E1162" s="40"/>
    </row>
    <row r="1163" ht="12.75">
      <c r="E1163" s="40"/>
    </row>
    <row r="1164" ht="12.75">
      <c r="E1164" s="40"/>
    </row>
    <row r="1165" ht="12.75">
      <c r="E1165" s="40"/>
    </row>
    <row r="1166" ht="12.75">
      <c r="E1166" s="40"/>
    </row>
    <row r="1167" ht="12.75">
      <c r="E1167" s="40"/>
    </row>
    <row r="1168" ht="12.75">
      <c r="E1168" s="40"/>
    </row>
    <row r="1169" ht="12.75">
      <c r="E1169" s="40"/>
    </row>
    <row r="1170" ht="12.75">
      <c r="E1170" s="40"/>
    </row>
    <row r="1171" ht="12.75">
      <c r="E1171" s="40"/>
    </row>
    <row r="1172" ht="12.75">
      <c r="E1172" s="40"/>
    </row>
    <row r="1173" ht="12.75">
      <c r="E1173" s="40"/>
    </row>
    <row r="1174" ht="12.75">
      <c r="E1174" s="40"/>
    </row>
    <row r="1175" ht="12.75">
      <c r="E1175" s="40"/>
    </row>
    <row r="1176" ht="12.75">
      <c r="E1176" s="40"/>
    </row>
    <row r="1177" ht="12.75">
      <c r="E1177" s="40"/>
    </row>
    <row r="1178" ht="12.75">
      <c r="E1178" s="40"/>
    </row>
    <row r="1179" ht="12.75">
      <c r="E1179" s="40"/>
    </row>
    <row r="1180" ht="12.75">
      <c r="E1180" s="40"/>
    </row>
    <row r="1181" ht="12.75">
      <c r="E1181" s="40"/>
    </row>
    <row r="1182" ht="12.75">
      <c r="E1182" s="40"/>
    </row>
    <row r="1183" ht="12.75">
      <c r="E1183" s="40"/>
    </row>
    <row r="1184" ht="12.75">
      <c r="E1184" s="40"/>
    </row>
    <row r="1185" ht="12.75">
      <c r="E1185" s="40"/>
    </row>
    <row r="1186" ht="12.75">
      <c r="E1186" s="40"/>
    </row>
    <row r="1187" ht="12.75">
      <c r="E1187" s="40"/>
    </row>
    <row r="1188" ht="12.75">
      <c r="E1188" s="40"/>
    </row>
    <row r="1189" ht="12.75">
      <c r="E1189" s="40"/>
    </row>
    <row r="1190" ht="12.75">
      <c r="E1190" s="40"/>
    </row>
    <row r="1191" ht="12.75">
      <c r="E1191" s="40"/>
    </row>
    <row r="1192" ht="12.75">
      <c r="E1192" s="40"/>
    </row>
    <row r="1193" ht="12.75">
      <c r="E1193" s="40"/>
    </row>
    <row r="1194" ht="12.75">
      <c r="E1194" s="40"/>
    </row>
    <row r="1195" ht="12.75">
      <c r="E1195" s="40"/>
    </row>
    <row r="1196" ht="12.75">
      <c r="E1196" s="40"/>
    </row>
    <row r="1197" ht="12.75">
      <c r="E1197" s="40"/>
    </row>
    <row r="1198" ht="12.75">
      <c r="E1198" s="40"/>
    </row>
    <row r="1199" ht="12.75">
      <c r="E1199" s="40"/>
    </row>
    <row r="1200" ht="12.75">
      <c r="E1200" s="40"/>
    </row>
    <row r="1201" ht="12.75">
      <c r="E1201" s="40"/>
    </row>
    <row r="1202" ht="12.75">
      <c r="E1202" s="40"/>
    </row>
    <row r="1203" ht="12.75">
      <c r="E1203" s="40"/>
    </row>
    <row r="1204" ht="12.75">
      <c r="E1204" s="40"/>
    </row>
    <row r="1205" ht="12.75">
      <c r="E1205" s="40"/>
    </row>
    <row r="1206" ht="12.75">
      <c r="E1206" s="40"/>
    </row>
    <row r="1207" ht="12.75">
      <c r="E1207" s="40"/>
    </row>
    <row r="1208" ht="12.75">
      <c r="E1208" s="40"/>
    </row>
    <row r="1209" ht="12.75">
      <c r="E1209" s="40"/>
    </row>
    <row r="1210" ht="12.75">
      <c r="E1210" s="40"/>
    </row>
    <row r="1211" ht="12.75">
      <c r="E1211" s="40"/>
    </row>
    <row r="1212" ht="12.75">
      <c r="E1212" s="40"/>
    </row>
    <row r="1213" ht="12.75">
      <c r="E1213" s="40"/>
    </row>
    <row r="1214" ht="12.75">
      <c r="E1214" s="40"/>
    </row>
    <row r="1215" ht="12.75">
      <c r="E1215" s="40"/>
    </row>
    <row r="1216" ht="12.75">
      <c r="E1216" s="40"/>
    </row>
    <row r="1217" ht="12.75">
      <c r="E1217" s="40"/>
    </row>
    <row r="1218" ht="12.75">
      <c r="E1218" s="40"/>
    </row>
    <row r="1219" ht="12.75">
      <c r="E1219" s="40"/>
    </row>
    <row r="1220" ht="12.75">
      <c r="E1220" s="40"/>
    </row>
    <row r="1221" ht="12.75">
      <c r="E1221" s="40"/>
    </row>
    <row r="1222" ht="12.75">
      <c r="E1222" s="40"/>
    </row>
    <row r="1223" ht="12.75">
      <c r="E1223" s="40"/>
    </row>
    <row r="1224" ht="12.75">
      <c r="E1224" s="40"/>
    </row>
    <row r="1225" ht="12.75">
      <c r="E1225" s="40"/>
    </row>
    <row r="1226" ht="12.75">
      <c r="E1226" s="40"/>
    </row>
    <row r="1227" ht="12.75">
      <c r="E1227" s="40"/>
    </row>
    <row r="1228" ht="12.75">
      <c r="E1228" s="40"/>
    </row>
    <row r="1229" ht="12.75">
      <c r="E1229" s="40"/>
    </row>
    <row r="1230" ht="12.75">
      <c r="E1230" s="40"/>
    </row>
    <row r="1231" ht="12.75">
      <c r="E1231" s="40"/>
    </row>
    <row r="1232" ht="12.75">
      <c r="E1232" s="40"/>
    </row>
    <row r="1233" ht="12.75">
      <c r="E1233" s="40"/>
    </row>
    <row r="1234" ht="12.75">
      <c r="E1234" s="40"/>
    </row>
    <row r="1235" ht="12.75">
      <c r="E1235" s="40"/>
    </row>
    <row r="1236" ht="12.75">
      <c r="E1236" s="40"/>
    </row>
    <row r="1237" ht="12.75">
      <c r="E1237" s="40"/>
    </row>
    <row r="1238" ht="12.75">
      <c r="E1238" s="40"/>
    </row>
    <row r="1239" ht="12.75">
      <c r="E1239" s="40"/>
    </row>
    <row r="1240" ht="12.75">
      <c r="E1240" s="40"/>
    </row>
    <row r="1241" ht="12.75">
      <c r="E1241" s="40"/>
    </row>
    <row r="1242" ht="12.75">
      <c r="E1242" s="40"/>
    </row>
    <row r="1243" ht="12.75">
      <c r="E1243" s="40"/>
    </row>
    <row r="1244" ht="12.75">
      <c r="E1244" s="40"/>
    </row>
    <row r="1245" ht="12.75">
      <c r="E1245" s="40"/>
    </row>
    <row r="1246" ht="12.75">
      <c r="E1246" s="40"/>
    </row>
    <row r="1247" ht="12.75">
      <c r="E1247" s="40"/>
    </row>
    <row r="1248" ht="12.75">
      <c r="E1248" s="40"/>
    </row>
    <row r="1249" ht="12.75">
      <c r="E1249" s="40"/>
    </row>
    <row r="1250" ht="12.75">
      <c r="E1250" s="40"/>
    </row>
    <row r="1251" ht="12.75">
      <c r="E1251" s="40"/>
    </row>
    <row r="1252" ht="12.75">
      <c r="E1252" s="40"/>
    </row>
    <row r="1253" ht="12.75">
      <c r="E1253" s="40"/>
    </row>
    <row r="1254" ht="12.75">
      <c r="E1254" s="40"/>
    </row>
    <row r="1255" ht="12.75">
      <c r="E1255" s="40"/>
    </row>
    <row r="1256" ht="12.75">
      <c r="E1256" s="40"/>
    </row>
    <row r="1257" ht="12.75">
      <c r="E1257" s="40"/>
    </row>
    <row r="1258" ht="12.75">
      <c r="E1258" s="40"/>
    </row>
    <row r="1259" ht="12.75">
      <c r="E1259" s="40"/>
    </row>
    <row r="1260" ht="12.75">
      <c r="E1260" s="40"/>
    </row>
    <row r="1261" ht="12.75">
      <c r="E1261" s="40"/>
    </row>
    <row r="1262" ht="12.75">
      <c r="E1262" s="40"/>
    </row>
    <row r="1263" ht="12.75">
      <c r="E1263" s="40"/>
    </row>
    <row r="1264" ht="12.75">
      <c r="E1264" s="40"/>
    </row>
    <row r="1265" ht="12.75">
      <c r="E1265" s="40"/>
    </row>
    <row r="1266" ht="12.75">
      <c r="E1266" s="40"/>
    </row>
    <row r="1267" ht="12.75">
      <c r="E1267" s="40"/>
    </row>
    <row r="1268" ht="12.75">
      <c r="E1268" s="40"/>
    </row>
    <row r="1269" ht="12.75">
      <c r="E1269" s="40"/>
    </row>
    <row r="1270" ht="12.75">
      <c r="E1270" s="40"/>
    </row>
    <row r="1271" ht="12.75">
      <c r="E1271" s="40"/>
    </row>
    <row r="1272" ht="12.75">
      <c r="E1272" s="40"/>
    </row>
    <row r="1273" ht="12.75">
      <c r="E1273" s="40"/>
    </row>
    <row r="1274" ht="12.75">
      <c r="E1274" s="40"/>
    </row>
    <row r="1275" ht="12.75">
      <c r="E1275" s="40"/>
    </row>
    <row r="1276" ht="12.75">
      <c r="E1276" s="40"/>
    </row>
    <row r="1277" ht="12.75">
      <c r="E1277" s="40"/>
    </row>
    <row r="1278" ht="12.75">
      <c r="E1278" s="40"/>
    </row>
    <row r="1279" ht="12.75">
      <c r="E1279" s="40"/>
    </row>
    <row r="1280" ht="12.75">
      <c r="E1280" s="40"/>
    </row>
    <row r="1281" ht="12.75">
      <c r="E1281" s="40"/>
    </row>
    <row r="1282" ht="12.75">
      <c r="E1282" s="40"/>
    </row>
    <row r="1283" ht="12.75">
      <c r="E1283" s="40"/>
    </row>
    <row r="1284" ht="12.75">
      <c r="E1284" s="40"/>
    </row>
    <row r="1285" ht="12.75">
      <c r="E1285" s="40"/>
    </row>
    <row r="1286" ht="12.75">
      <c r="E1286" s="40"/>
    </row>
    <row r="1287" ht="12.75">
      <c r="E1287" s="40"/>
    </row>
    <row r="1288" ht="12.75">
      <c r="E1288" s="40"/>
    </row>
    <row r="1289" ht="12.75">
      <c r="E1289" s="40"/>
    </row>
    <row r="1290" ht="12.75">
      <c r="E1290" s="40"/>
    </row>
    <row r="1291" ht="12.75">
      <c r="E1291" s="40"/>
    </row>
    <row r="1292" ht="12.75">
      <c r="E1292" s="40"/>
    </row>
    <row r="1293" ht="12.75">
      <c r="E1293" s="40"/>
    </row>
    <row r="1294" ht="12.75">
      <c r="E1294" s="40"/>
    </row>
    <row r="1295" ht="12.75">
      <c r="E1295" s="40"/>
    </row>
    <row r="1296" ht="12.75">
      <c r="E1296" s="40"/>
    </row>
    <row r="1297" ht="12.75">
      <c r="E1297" s="40"/>
    </row>
    <row r="1298" ht="12.75">
      <c r="E1298" s="40"/>
    </row>
    <row r="1299" ht="12.75">
      <c r="E1299" s="40"/>
    </row>
    <row r="1300" ht="12.75">
      <c r="E1300" s="40"/>
    </row>
    <row r="1301" ht="12.75">
      <c r="E1301" s="40"/>
    </row>
    <row r="1302" ht="12.75">
      <c r="E1302" s="40"/>
    </row>
    <row r="1303" ht="12.75">
      <c r="E1303" s="40"/>
    </row>
    <row r="1304" ht="12.75">
      <c r="E1304" s="40"/>
    </row>
    <row r="1305" ht="12.75">
      <c r="E1305" s="40"/>
    </row>
    <row r="1306" ht="12.75">
      <c r="E1306" s="40"/>
    </row>
    <row r="1307" ht="12.75">
      <c r="E1307" s="40"/>
    </row>
    <row r="1308" ht="12.75">
      <c r="E1308" s="40"/>
    </row>
    <row r="1309" ht="12.75">
      <c r="E1309" s="40"/>
    </row>
    <row r="1310" ht="12.75">
      <c r="E1310" s="40"/>
    </row>
    <row r="1311" ht="12.75">
      <c r="E1311" s="40"/>
    </row>
    <row r="1312" ht="12.75">
      <c r="E1312" s="40"/>
    </row>
    <row r="1313" ht="12.75">
      <c r="E1313" s="40"/>
    </row>
    <row r="1314" ht="12.75">
      <c r="E1314" s="40"/>
    </row>
    <row r="1315" ht="12.75">
      <c r="E1315" s="40"/>
    </row>
    <row r="1316" ht="12.75">
      <c r="E1316" s="40"/>
    </row>
    <row r="1317" ht="12.75">
      <c r="E1317" s="40"/>
    </row>
    <row r="1318" ht="12.75">
      <c r="E1318" s="40"/>
    </row>
    <row r="1319" ht="12.75">
      <c r="E1319" s="40"/>
    </row>
    <row r="1320" ht="12.75">
      <c r="E1320" s="40"/>
    </row>
    <row r="1321" ht="12.75">
      <c r="E1321" s="40"/>
    </row>
    <row r="1322" ht="12.75">
      <c r="E1322" s="40"/>
    </row>
    <row r="1323" ht="12.75">
      <c r="E1323" s="40"/>
    </row>
    <row r="1324" ht="12.75">
      <c r="E1324" s="40"/>
    </row>
    <row r="1325" ht="12.75">
      <c r="E1325" s="40"/>
    </row>
    <row r="1326" ht="12.75">
      <c r="E1326" s="40"/>
    </row>
    <row r="1327" ht="12.75">
      <c r="E1327" s="40"/>
    </row>
    <row r="1328" ht="12.75">
      <c r="E1328" s="40"/>
    </row>
    <row r="1329" ht="12.75">
      <c r="E1329" s="40"/>
    </row>
    <row r="1330" ht="12.75">
      <c r="E1330" s="40"/>
    </row>
    <row r="1331" ht="12.75">
      <c r="E1331" s="40"/>
    </row>
    <row r="1332" ht="12.75">
      <c r="E1332" s="40"/>
    </row>
    <row r="1333" ht="12.75">
      <c r="E1333" s="40"/>
    </row>
    <row r="1334" ht="12.75">
      <c r="E1334" s="40"/>
    </row>
    <row r="1335" ht="12.75">
      <c r="E1335" s="40"/>
    </row>
    <row r="1336" ht="12.75">
      <c r="E1336" s="40"/>
    </row>
    <row r="1337" ht="12.75">
      <c r="E1337" s="40"/>
    </row>
    <row r="1338" ht="12.75">
      <c r="E1338" s="40"/>
    </row>
    <row r="1339" ht="12.75">
      <c r="E1339" s="40"/>
    </row>
    <row r="1340" ht="12.75">
      <c r="E1340" s="40"/>
    </row>
    <row r="1341" ht="12.75">
      <c r="E1341" s="40"/>
    </row>
    <row r="1342" ht="12.75">
      <c r="E1342" s="40"/>
    </row>
    <row r="1343" ht="12.75">
      <c r="E1343" s="40"/>
    </row>
    <row r="1344" ht="12.75">
      <c r="E1344" s="40"/>
    </row>
    <row r="1345" ht="12.75">
      <c r="E1345" s="40"/>
    </row>
    <row r="1346" ht="12.75">
      <c r="E1346" s="40"/>
    </row>
    <row r="1347" ht="12.75">
      <c r="E1347" s="40"/>
    </row>
    <row r="1348" ht="12.75">
      <c r="E1348" s="40"/>
    </row>
    <row r="1349" ht="12.75">
      <c r="E1349" s="40"/>
    </row>
    <row r="1350" ht="12.75">
      <c r="E1350" s="40"/>
    </row>
    <row r="1351" ht="12.75">
      <c r="E1351" s="40"/>
    </row>
    <row r="1352" ht="12.75">
      <c r="E1352" s="40"/>
    </row>
    <row r="1353" ht="12.75">
      <c r="E1353" s="40"/>
    </row>
    <row r="1354" ht="12.75">
      <c r="E1354" s="40"/>
    </row>
    <row r="1355" ht="12.75">
      <c r="E1355" s="40"/>
    </row>
    <row r="1356" ht="12.75">
      <c r="E1356" s="40"/>
    </row>
    <row r="1357" ht="12.75">
      <c r="E1357" s="40"/>
    </row>
    <row r="1358" ht="12.75">
      <c r="E1358" s="40"/>
    </row>
    <row r="1359" ht="12.75">
      <c r="E1359" s="40"/>
    </row>
    <row r="1360" ht="12.75">
      <c r="E1360" s="40"/>
    </row>
    <row r="1361" ht="12.75">
      <c r="E1361" s="40"/>
    </row>
    <row r="1362" ht="12.75">
      <c r="E1362" s="40"/>
    </row>
    <row r="1363" ht="12.75">
      <c r="E1363" s="40"/>
    </row>
    <row r="1364" ht="12.75">
      <c r="E1364" s="40"/>
    </row>
    <row r="1365" ht="12.75">
      <c r="E1365" s="40"/>
    </row>
    <row r="1366" ht="12.75">
      <c r="E1366" s="40"/>
    </row>
    <row r="1367" ht="12.75">
      <c r="E1367" s="40"/>
    </row>
    <row r="1368" ht="12.75">
      <c r="E1368" s="40"/>
    </row>
    <row r="1369" ht="12.75">
      <c r="E1369" s="40"/>
    </row>
    <row r="1370" ht="12.75">
      <c r="E1370" s="40"/>
    </row>
    <row r="1371" ht="12.75">
      <c r="E1371" s="40"/>
    </row>
    <row r="1372" ht="12.75">
      <c r="E1372" s="40"/>
    </row>
    <row r="1373" ht="12.75">
      <c r="E1373" s="40"/>
    </row>
    <row r="1374" ht="12.75">
      <c r="E1374" s="40"/>
    </row>
    <row r="1375" ht="12.75">
      <c r="E1375" s="40"/>
    </row>
    <row r="1376" ht="12.75">
      <c r="E1376" s="40"/>
    </row>
    <row r="1377" ht="12.75">
      <c r="E1377" s="40"/>
    </row>
    <row r="1378" ht="12.75">
      <c r="E1378" s="40"/>
    </row>
    <row r="1379" ht="12.75">
      <c r="E1379" s="40"/>
    </row>
    <row r="1380" ht="12.75">
      <c r="E1380" s="40"/>
    </row>
    <row r="1381" ht="12.75">
      <c r="E1381" s="40"/>
    </row>
    <row r="1382" ht="12.75">
      <c r="E1382" s="40"/>
    </row>
    <row r="1383" ht="12.75">
      <c r="E1383" s="40"/>
    </row>
    <row r="1384" ht="12.75">
      <c r="E1384" s="40"/>
    </row>
    <row r="1385" ht="12.75">
      <c r="E1385" s="40"/>
    </row>
    <row r="1386" ht="12.75">
      <c r="E1386" s="40"/>
    </row>
    <row r="1387" ht="12.75">
      <c r="E1387" s="40"/>
    </row>
    <row r="1388" ht="12.75">
      <c r="E1388" s="40"/>
    </row>
    <row r="1389" ht="12.75">
      <c r="E1389" s="40"/>
    </row>
    <row r="1390" ht="12.75">
      <c r="E1390" s="40"/>
    </row>
    <row r="1391" ht="12.75">
      <c r="E1391" s="40"/>
    </row>
    <row r="1392" ht="12.75">
      <c r="E1392" s="40"/>
    </row>
    <row r="1393" ht="12.75">
      <c r="E1393" s="40"/>
    </row>
    <row r="1394" ht="12.75">
      <c r="E1394" s="40"/>
    </row>
    <row r="1395" ht="12.75">
      <c r="E1395" s="40"/>
    </row>
    <row r="1396" ht="12.75">
      <c r="E1396" s="40"/>
    </row>
    <row r="1397" ht="12.75">
      <c r="E1397" s="40"/>
    </row>
    <row r="1398" ht="12.75">
      <c r="E1398" s="40"/>
    </row>
    <row r="1399" ht="12.75">
      <c r="E1399" s="40"/>
    </row>
    <row r="1400" ht="12.75">
      <c r="E1400" s="40"/>
    </row>
    <row r="1401" ht="12.75">
      <c r="E1401" s="40"/>
    </row>
    <row r="1402" ht="12.75">
      <c r="E1402" s="40"/>
    </row>
    <row r="1403" ht="12.75">
      <c r="E1403" s="40"/>
    </row>
    <row r="1404" ht="12.75">
      <c r="E1404" s="40"/>
    </row>
    <row r="1405" ht="12.75">
      <c r="E1405" s="40"/>
    </row>
    <row r="1406" ht="12.75">
      <c r="E1406" s="40"/>
    </row>
    <row r="1407" ht="12.75">
      <c r="E1407" s="40"/>
    </row>
    <row r="1408" ht="12.75">
      <c r="E1408" s="40"/>
    </row>
    <row r="1409" ht="12.75">
      <c r="E1409" s="40"/>
    </row>
    <row r="1410" ht="12.75">
      <c r="E1410" s="40"/>
    </row>
    <row r="1411" ht="12.75">
      <c r="E1411" s="40"/>
    </row>
    <row r="1412" ht="12.75">
      <c r="E1412" s="40"/>
    </row>
    <row r="1413" ht="12.75">
      <c r="E1413" s="40"/>
    </row>
    <row r="1414" ht="12.75">
      <c r="E1414" s="40"/>
    </row>
    <row r="1415" ht="12.75">
      <c r="E1415" s="40"/>
    </row>
    <row r="1416" ht="12.75">
      <c r="E1416" s="40"/>
    </row>
    <row r="1417" ht="12.75">
      <c r="E1417" s="40"/>
    </row>
    <row r="1418" ht="12.75">
      <c r="E1418" s="40"/>
    </row>
    <row r="1419" ht="12.75">
      <c r="E1419" s="40"/>
    </row>
    <row r="1420" ht="12.75">
      <c r="E1420" s="40"/>
    </row>
    <row r="1421" ht="12.75">
      <c r="E1421" s="40"/>
    </row>
    <row r="1422" ht="12.75">
      <c r="E1422" s="40"/>
    </row>
    <row r="1423" ht="12.75">
      <c r="E1423" s="40"/>
    </row>
    <row r="1424" ht="12.75">
      <c r="E1424" s="40"/>
    </row>
    <row r="1425" ht="12.75">
      <c r="E1425" s="40"/>
    </row>
    <row r="1426" ht="12.75">
      <c r="E1426" s="40"/>
    </row>
    <row r="1427" ht="12.75">
      <c r="E1427" s="40"/>
    </row>
    <row r="1428" ht="12.75">
      <c r="E1428" s="40"/>
    </row>
    <row r="1429" ht="12.75">
      <c r="E1429" s="40"/>
    </row>
    <row r="1430" ht="12.75">
      <c r="E1430" s="40"/>
    </row>
    <row r="1431" ht="12.75">
      <c r="E1431" s="40"/>
    </row>
    <row r="1432" ht="12.75">
      <c r="E1432" s="40"/>
    </row>
    <row r="1433" ht="12.75">
      <c r="E1433" s="40"/>
    </row>
    <row r="1434" ht="12.75">
      <c r="E1434" s="40"/>
    </row>
    <row r="1435" ht="12.75">
      <c r="E1435" s="40"/>
    </row>
    <row r="1436" ht="12.75">
      <c r="E1436" s="40"/>
    </row>
    <row r="1437" ht="12.75">
      <c r="E1437" s="40"/>
    </row>
    <row r="1438" ht="12.75">
      <c r="E1438" s="40"/>
    </row>
    <row r="1439" ht="12.75">
      <c r="E1439" s="40"/>
    </row>
    <row r="1440" ht="12.75">
      <c r="E1440" s="40"/>
    </row>
    <row r="1441" ht="12.75">
      <c r="E1441" s="40"/>
    </row>
    <row r="1442" ht="12.75">
      <c r="E1442" s="40"/>
    </row>
    <row r="1443" ht="12.75">
      <c r="E1443" s="40"/>
    </row>
    <row r="1444" ht="12.75">
      <c r="E1444" s="40"/>
    </row>
    <row r="1445" ht="12.75">
      <c r="E1445" s="40"/>
    </row>
    <row r="1446" ht="12.75">
      <c r="E1446" s="40"/>
    </row>
    <row r="1447" ht="12.75">
      <c r="E1447" s="40"/>
    </row>
    <row r="1448" ht="12.75">
      <c r="E1448" s="40"/>
    </row>
    <row r="1449" ht="12.75">
      <c r="E1449" s="40"/>
    </row>
    <row r="1450" ht="12.75">
      <c r="E1450" s="40"/>
    </row>
    <row r="1451" ht="12.75">
      <c r="E1451" s="40"/>
    </row>
    <row r="1452" ht="12.75">
      <c r="E1452" s="40"/>
    </row>
    <row r="1453" ht="12.75">
      <c r="E1453" s="40"/>
    </row>
    <row r="1454" ht="12.75">
      <c r="E1454" s="40"/>
    </row>
    <row r="1455" ht="12.75">
      <c r="E1455" s="40"/>
    </row>
    <row r="1456" ht="12.75">
      <c r="E1456" s="40"/>
    </row>
    <row r="1457" ht="12.75">
      <c r="E1457" s="40"/>
    </row>
    <row r="1458" ht="12.75">
      <c r="E1458" s="40"/>
    </row>
    <row r="1459" ht="12.75">
      <c r="E1459" s="40"/>
    </row>
    <row r="1460" ht="12.75">
      <c r="E1460" s="40"/>
    </row>
    <row r="1461" ht="12.75">
      <c r="E1461" s="40"/>
    </row>
    <row r="1462" ht="12.75">
      <c r="E1462" s="40"/>
    </row>
    <row r="1463" ht="12.75">
      <c r="E1463" s="40"/>
    </row>
    <row r="1464" ht="12.75">
      <c r="E1464" s="40"/>
    </row>
    <row r="1465" ht="12.75">
      <c r="E1465" s="40"/>
    </row>
    <row r="1466" ht="12.75">
      <c r="E1466" s="40"/>
    </row>
    <row r="1467" ht="12.75">
      <c r="E1467" s="40"/>
    </row>
    <row r="1468" ht="12.75">
      <c r="E1468" s="40"/>
    </row>
    <row r="1469" ht="12.75">
      <c r="E1469" s="40"/>
    </row>
    <row r="1470" ht="12.75">
      <c r="E1470" s="40"/>
    </row>
    <row r="1471" ht="12.75">
      <c r="E1471" s="40"/>
    </row>
    <row r="1472" ht="12.75">
      <c r="E1472" s="40"/>
    </row>
    <row r="1473" ht="12.75">
      <c r="E1473" s="40"/>
    </row>
    <row r="1474" ht="12.75">
      <c r="E1474" s="40"/>
    </row>
    <row r="1475" ht="12.75">
      <c r="E1475" s="40"/>
    </row>
    <row r="1476" ht="12.75">
      <c r="E1476" s="40"/>
    </row>
    <row r="1477" ht="12.75">
      <c r="E1477" s="40"/>
    </row>
    <row r="1478" ht="12.75">
      <c r="E1478" s="40"/>
    </row>
    <row r="1479" ht="12.75">
      <c r="E1479" s="40"/>
    </row>
    <row r="1480" ht="12.75">
      <c r="E1480" s="40"/>
    </row>
    <row r="1481" ht="12.75">
      <c r="E1481" s="40"/>
    </row>
    <row r="1482" ht="12.75">
      <c r="E1482" s="40"/>
    </row>
    <row r="1483" ht="12.75">
      <c r="E1483" s="40"/>
    </row>
    <row r="1484" ht="12.75">
      <c r="E1484" s="40"/>
    </row>
    <row r="1485" ht="12.75">
      <c r="E1485" s="40"/>
    </row>
    <row r="1486" ht="12.75">
      <c r="E1486" s="40"/>
    </row>
    <row r="1487" ht="12.75">
      <c r="E1487" s="40"/>
    </row>
    <row r="1488" ht="12.75">
      <c r="E1488" s="40"/>
    </row>
    <row r="1489" ht="12.75">
      <c r="E1489" s="40"/>
    </row>
    <row r="1490" ht="12.75">
      <c r="E1490" s="40"/>
    </row>
    <row r="1491" ht="12.75">
      <c r="E1491" s="40"/>
    </row>
    <row r="1492" ht="12.75">
      <c r="E1492" s="40"/>
    </row>
    <row r="1493" ht="12.75">
      <c r="E1493" s="40"/>
    </row>
    <row r="1494" ht="12.75">
      <c r="E1494" s="40"/>
    </row>
    <row r="1495" ht="12.75">
      <c r="E1495" s="40"/>
    </row>
    <row r="1496" ht="12.75">
      <c r="E1496" s="40"/>
    </row>
    <row r="1497" ht="12.75">
      <c r="E1497" s="40"/>
    </row>
    <row r="1498" ht="12.75">
      <c r="E1498" s="40"/>
    </row>
    <row r="1499" ht="12.75">
      <c r="E1499" s="40"/>
    </row>
    <row r="1500" ht="12.75">
      <c r="E1500" s="40"/>
    </row>
    <row r="1501" ht="12.75">
      <c r="E1501" s="40"/>
    </row>
    <row r="1502" ht="12.75">
      <c r="E1502" s="40"/>
    </row>
    <row r="1503" ht="12.75">
      <c r="E1503" s="40"/>
    </row>
    <row r="1504" ht="12.75">
      <c r="E1504" s="40"/>
    </row>
    <row r="1505" ht="12.75">
      <c r="E1505" s="40"/>
    </row>
    <row r="1506" ht="12.75">
      <c r="E1506" s="40"/>
    </row>
    <row r="1507" ht="12.75">
      <c r="E1507" s="40"/>
    </row>
    <row r="1508" ht="12.75">
      <c r="E1508" s="40"/>
    </row>
    <row r="1509" ht="12.75">
      <c r="E1509" s="40"/>
    </row>
    <row r="1510" ht="12.75">
      <c r="E1510" s="40"/>
    </row>
    <row r="1511" ht="12.75">
      <c r="E1511" s="40"/>
    </row>
    <row r="1512" ht="12.75">
      <c r="E1512" s="40"/>
    </row>
    <row r="1513" ht="12.75">
      <c r="E1513" s="40"/>
    </row>
    <row r="1514" ht="12.75">
      <c r="E1514" s="40"/>
    </row>
    <row r="1515" ht="12.75">
      <c r="E1515" s="40"/>
    </row>
    <row r="1516" ht="12.75">
      <c r="E1516" s="40"/>
    </row>
    <row r="1517" ht="12.75">
      <c r="E1517" s="40"/>
    </row>
    <row r="1518" ht="12.75">
      <c r="E1518" s="40"/>
    </row>
    <row r="1519" ht="12.75">
      <c r="E1519" s="40"/>
    </row>
    <row r="1520" ht="12.75">
      <c r="E1520" s="40"/>
    </row>
    <row r="1521" ht="12.75">
      <c r="E1521" s="40"/>
    </row>
  </sheetData>
  <mergeCells count="2">
    <mergeCell ref="A1:H1"/>
    <mergeCell ref="F41:G41"/>
  </mergeCells>
  <printOptions horizontalCentered="1"/>
  <pageMargins left="0.3" right="0.5" top="0.49" bottom="0.69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="88" zoomScaleNormal="88" workbookViewId="0" topLeftCell="A1">
      <pane ySplit="3" topLeftCell="BM4" activePane="bottomLeft" state="frozen"/>
      <selection pane="topLeft" activeCell="A2" sqref="A2"/>
      <selection pane="bottomLeft" activeCell="F87" sqref="F87"/>
    </sheetView>
  </sheetViews>
  <sheetFormatPr defaultColWidth="9.140625" defaultRowHeight="12.75"/>
  <cols>
    <col min="1" max="1" width="6.00390625" style="0" customWidth="1"/>
    <col min="2" max="2" width="22.57421875" style="32" bestFit="1" customWidth="1"/>
    <col min="3" max="3" width="9.8515625" style="0" bestFit="1" customWidth="1"/>
    <col min="4" max="4" width="10.00390625" style="0" bestFit="1" customWidth="1"/>
    <col min="5" max="5" width="27.00390625" style="0" bestFit="1" customWidth="1"/>
    <col min="6" max="6" width="17.7109375" style="0" bestFit="1" customWidth="1"/>
    <col min="7" max="7" width="17.00390625" style="0" bestFit="1" customWidth="1"/>
    <col min="8" max="8" width="15.57421875" style="0" bestFit="1" customWidth="1"/>
    <col min="9" max="9" width="11.8515625" style="0" hidden="1" customWidth="1"/>
  </cols>
  <sheetData>
    <row r="1" spans="1:8" ht="16.5" customHeight="1">
      <c r="A1" s="99" t="s">
        <v>57</v>
      </c>
      <c r="B1" s="99"/>
      <c r="C1" s="99"/>
      <c r="D1" s="99"/>
      <c r="E1" s="99"/>
      <c r="F1" s="99"/>
      <c r="G1" s="99"/>
      <c r="H1" s="99"/>
    </row>
    <row r="2" spans="1:9" s="3" customFormat="1" ht="12.75">
      <c r="A2" s="1" t="s">
        <v>20</v>
      </c>
      <c r="B2" s="1"/>
      <c r="C2" s="2"/>
      <c r="D2" s="2"/>
      <c r="E2" s="2"/>
      <c r="F2" s="2"/>
      <c r="G2" s="2"/>
      <c r="H2" s="2"/>
      <c r="I2" s="2"/>
    </row>
    <row r="3" spans="1:9" s="3" customFormat="1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8" ht="12.75">
      <c r="A4" s="4">
        <v>58</v>
      </c>
      <c r="B4" s="60" t="s">
        <v>27</v>
      </c>
      <c r="C4" s="4" t="s">
        <v>9</v>
      </c>
      <c r="D4" s="6">
        <v>10</v>
      </c>
      <c r="E4" s="7" t="s">
        <v>136</v>
      </c>
      <c r="F4" s="79">
        <v>1157666</v>
      </c>
      <c r="G4" s="65">
        <v>1109029.78</v>
      </c>
      <c r="H4" s="65">
        <f>G4-F4</f>
        <v>-48636.21999999997</v>
      </c>
    </row>
    <row r="5" spans="1:8" ht="12.75">
      <c r="A5" s="4">
        <v>58</v>
      </c>
      <c r="B5" s="60" t="s">
        <v>27</v>
      </c>
      <c r="C5" s="4" t="s">
        <v>9</v>
      </c>
      <c r="D5" s="6">
        <v>10</v>
      </c>
      <c r="E5" s="7" t="s">
        <v>126</v>
      </c>
      <c r="F5" s="79">
        <v>-100276</v>
      </c>
      <c r="G5" s="65">
        <v>-51640</v>
      </c>
      <c r="H5" s="65">
        <f>G5-F5</f>
        <v>48636</v>
      </c>
    </row>
    <row r="6" spans="1:8" ht="12.75">
      <c r="A6" s="26"/>
      <c r="B6" s="36"/>
      <c r="C6" s="26"/>
      <c r="D6" s="27"/>
      <c r="E6" s="28"/>
      <c r="F6" s="31"/>
      <c r="G6" s="31"/>
      <c r="H6" s="30"/>
    </row>
    <row r="7" spans="1:8" ht="12.75">
      <c r="A7" s="4">
        <v>98</v>
      </c>
      <c r="B7" s="60" t="s">
        <v>28</v>
      </c>
      <c r="C7" s="4" t="s">
        <v>11</v>
      </c>
      <c r="D7" s="6">
        <v>10</v>
      </c>
      <c r="E7" s="7" t="s">
        <v>10</v>
      </c>
      <c r="F7" s="8">
        <v>2861094</v>
      </c>
      <c r="G7" s="9">
        <f>2861094+298464</f>
        <v>3159558</v>
      </c>
      <c r="H7" s="9">
        <f>G7-F7</f>
        <v>298464</v>
      </c>
    </row>
    <row r="8" spans="1:8" ht="12.75">
      <c r="A8" s="26"/>
      <c r="B8" s="36"/>
      <c r="C8" s="26"/>
      <c r="D8" s="27"/>
      <c r="E8" s="28"/>
      <c r="F8" s="29"/>
      <c r="G8" s="30"/>
      <c r="H8" s="30"/>
    </row>
    <row r="9" spans="1:8" ht="12.75" hidden="1">
      <c r="A9" s="4">
        <v>62</v>
      </c>
      <c r="B9" s="60" t="s">
        <v>65</v>
      </c>
      <c r="C9" s="4" t="s">
        <v>9</v>
      </c>
      <c r="D9" s="6">
        <v>10</v>
      </c>
      <c r="E9" s="7" t="s">
        <v>10</v>
      </c>
      <c r="F9" s="8">
        <v>2809601</v>
      </c>
      <c r="G9" s="9">
        <f>F9-100000</f>
        <v>2709601</v>
      </c>
      <c r="H9" s="9"/>
    </row>
    <row r="10" spans="1:8" ht="12.75">
      <c r="A10" s="4">
        <v>62</v>
      </c>
      <c r="B10" s="34" t="s">
        <v>65</v>
      </c>
      <c r="C10" s="4" t="s">
        <v>9</v>
      </c>
      <c r="D10" s="6">
        <v>150</v>
      </c>
      <c r="E10" s="7" t="s">
        <v>12</v>
      </c>
      <c r="F10" s="8">
        <v>1237515</v>
      </c>
      <c r="G10" s="9">
        <f>F10-100000</f>
        <v>1137515</v>
      </c>
      <c r="H10" s="9">
        <f>G10-F10</f>
        <v>-100000</v>
      </c>
    </row>
    <row r="11" spans="1:8" ht="12.75">
      <c r="A11" s="4">
        <v>65</v>
      </c>
      <c r="B11" s="34" t="s">
        <v>65</v>
      </c>
      <c r="C11" s="4" t="s">
        <v>11</v>
      </c>
      <c r="D11" s="6"/>
      <c r="E11" s="7" t="s">
        <v>125</v>
      </c>
      <c r="F11" s="8">
        <v>-138308</v>
      </c>
      <c r="G11" s="9">
        <v>-238308</v>
      </c>
      <c r="H11" s="9">
        <f>G11-F11</f>
        <v>-100000</v>
      </c>
    </row>
    <row r="12" spans="1:8" ht="12.75">
      <c r="A12" s="26"/>
      <c r="B12" s="36"/>
      <c r="C12" s="26"/>
      <c r="D12" s="27"/>
      <c r="E12" s="28"/>
      <c r="F12" s="29"/>
      <c r="G12" s="30"/>
      <c r="H12" s="30"/>
    </row>
    <row r="13" spans="1:8" ht="12.75">
      <c r="A13" s="4">
        <v>106</v>
      </c>
      <c r="B13" s="34" t="s">
        <v>21</v>
      </c>
      <c r="C13" s="4" t="s">
        <v>9</v>
      </c>
      <c r="D13" s="6">
        <v>150</v>
      </c>
      <c r="E13" s="7" t="s">
        <v>12</v>
      </c>
      <c r="F13" s="8">
        <v>478834</v>
      </c>
      <c r="G13" s="66">
        <f>420871-28982</f>
        <v>391889</v>
      </c>
      <c r="H13" s="9">
        <f>G13-F13</f>
        <v>-86945</v>
      </c>
    </row>
    <row r="14" spans="1:8" ht="12.75">
      <c r="A14" s="4">
        <v>108</v>
      </c>
      <c r="B14" s="60" t="s">
        <v>21</v>
      </c>
      <c r="C14" s="4" t="s">
        <v>11</v>
      </c>
      <c r="D14" s="6">
        <v>10</v>
      </c>
      <c r="E14" s="7" t="s">
        <v>10</v>
      </c>
      <c r="F14" s="10">
        <v>1259636</v>
      </c>
      <c r="G14" s="10">
        <v>1317599</v>
      </c>
      <c r="H14" s="9">
        <f>G14-F14</f>
        <v>57963</v>
      </c>
    </row>
    <row r="15" spans="1:8" ht="12.75">
      <c r="A15" s="21"/>
      <c r="B15" s="35"/>
      <c r="C15" s="21"/>
      <c r="D15" s="22"/>
      <c r="E15" s="23"/>
      <c r="F15" s="24"/>
      <c r="G15" s="25"/>
      <c r="H15" s="25"/>
    </row>
    <row r="16" spans="1:8" ht="12.75">
      <c r="A16" s="4">
        <v>95</v>
      </c>
      <c r="B16" s="34" t="s">
        <v>28</v>
      </c>
      <c r="C16" s="4" t="s">
        <v>11</v>
      </c>
      <c r="D16" s="6">
        <v>30</v>
      </c>
      <c r="E16" s="7" t="s">
        <v>49</v>
      </c>
      <c r="F16" s="10">
        <v>10174</v>
      </c>
      <c r="G16" s="10">
        <f>10174+7500</f>
        <v>17674</v>
      </c>
      <c r="H16" s="9">
        <f>G16-F16</f>
        <v>7500</v>
      </c>
    </row>
    <row r="17" spans="1:8" ht="12.75">
      <c r="A17" s="18">
        <v>95</v>
      </c>
      <c r="B17" s="34" t="s">
        <v>28</v>
      </c>
      <c r="C17" s="18" t="s">
        <v>9</v>
      </c>
      <c r="D17" s="19">
        <v>150</v>
      </c>
      <c r="E17" s="20" t="s">
        <v>12</v>
      </c>
      <c r="F17" s="43">
        <v>1444952</v>
      </c>
      <c r="G17" s="43">
        <f>F17-125000</f>
        <v>1319952</v>
      </c>
      <c r="H17" s="9">
        <f>G17-F17</f>
        <v>-125000</v>
      </c>
    </row>
    <row r="18" spans="1:8" ht="12.75">
      <c r="A18" s="21"/>
      <c r="B18" s="35"/>
      <c r="C18" s="21"/>
      <c r="D18" s="22"/>
      <c r="E18" s="23"/>
      <c r="F18" s="24"/>
      <c r="G18" s="25"/>
      <c r="H18" s="25"/>
    </row>
    <row r="19" spans="1:8" ht="12.75">
      <c r="A19" s="4">
        <v>136</v>
      </c>
      <c r="B19" s="60" t="s">
        <v>48</v>
      </c>
      <c r="C19" s="61" t="s">
        <v>9</v>
      </c>
      <c r="D19" s="62">
        <v>150</v>
      </c>
      <c r="E19" s="20" t="s">
        <v>12</v>
      </c>
      <c r="F19" s="64">
        <v>89610</v>
      </c>
      <c r="G19" s="64">
        <f>F19-15000</f>
        <v>74610</v>
      </c>
      <c r="H19" s="65">
        <f>G19-F19</f>
        <v>-15000</v>
      </c>
    </row>
    <row r="20" spans="1:8" ht="12.75">
      <c r="A20" s="21"/>
      <c r="B20" s="35"/>
      <c r="C20" s="21"/>
      <c r="D20" s="22"/>
      <c r="E20" s="23"/>
      <c r="F20" s="24"/>
      <c r="G20" s="25"/>
      <c r="H20" s="25"/>
    </row>
    <row r="21" spans="1:8" ht="12.75">
      <c r="A21" s="18">
        <v>112</v>
      </c>
      <c r="B21" s="67" t="s">
        <v>66</v>
      </c>
      <c r="C21" s="68" t="s">
        <v>9</v>
      </c>
      <c r="D21" s="62">
        <v>150</v>
      </c>
      <c r="E21" s="20" t="s">
        <v>12</v>
      </c>
      <c r="F21" s="69">
        <v>145495</v>
      </c>
      <c r="G21" s="69">
        <f>F21-45000</f>
        <v>100495</v>
      </c>
      <c r="H21" s="65">
        <f>G21-F21</f>
        <v>-45000</v>
      </c>
    </row>
    <row r="22" spans="1:8" ht="12.75">
      <c r="A22" s="21"/>
      <c r="B22" s="35"/>
      <c r="C22" s="21"/>
      <c r="D22" s="22"/>
      <c r="E22" s="23"/>
      <c r="F22" s="24"/>
      <c r="G22" s="25"/>
      <c r="H22" s="25"/>
    </row>
    <row r="23" spans="1:8" ht="12.75">
      <c r="A23" s="18">
        <v>124</v>
      </c>
      <c r="B23" s="67" t="s">
        <v>67</v>
      </c>
      <c r="C23" s="68" t="s">
        <v>9</v>
      </c>
      <c r="D23" s="62">
        <v>150</v>
      </c>
      <c r="E23" s="20" t="s">
        <v>12</v>
      </c>
      <c r="F23" s="69">
        <v>378732</v>
      </c>
      <c r="G23" s="69">
        <f>F23-50000</f>
        <v>328732</v>
      </c>
      <c r="H23" s="65">
        <f>G23-F23</f>
        <v>-50000</v>
      </c>
    </row>
    <row r="24" spans="1:8" ht="12.75">
      <c r="A24" s="21"/>
      <c r="B24" s="35"/>
      <c r="C24" s="21"/>
      <c r="D24" s="22"/>
      <c r="E24" s="23"/>
      <c r="F24" s="24"/>
      <c r="G24" s="25"/>
      <c r="H24" s="25"/>
    </row>
    <row r="25" spans="1:8" ht="12.75">
      <c r="A25" s="18">
        <v>165</v>
      </c>
      <c r="B25" s="67" t="s">
        <v>68</v>
      </c>
      <c r="C25" s="68" t="s">
        <v>9</v>
      </c>
      <c r="D25" s="62">
        <v>150</v>
      </c>
      <c r="E25" s="20" t="s">
        <v>12</v>
      </c>
      <c r="F25" s="69">
        <v>250000</v>
      </c>
      <c r="G25" s="69">
        <f>F25-60000</f>
        <v>190000</v>
      </c>
      <c r="H25" s="65">
        <f>G25-F25</f>
        <v>-60000</v>
      </c>
    </row>
    <row r="26" spans="1:8" ht="12.75">
      <c r="A26" s="21"/>
      <c r="B26" s="35"/>
      <c r="C26" s="21"/>
      <c r="D26" s="22"/>
      <c r="E26" s="23"/>
      <c r="F26" s="44"/>
      <c r="G26" s="44"/>
      <c r="H26" s="25"/>
    </row>
    <row r="27" spans="1:8" ht="12.75">
      <c r="A27" s="18">
        <v>147</v>
      </c>
      <c r="B27" s="37" t="s">
        <v>52</v>
      </c>
      <c r="C27" s="18" t="s">
        <v>9</v>
      </c>
      <c r="D27" s="19">
        <v>10</v>
      </c>
      <c r="E27" s="20" t="s">
        <v>10</v>
      </c>
      <c r="F27" s="43">
        <v>544575</v>
      </c>
      <c r="G27" s="43">
        <v>0</v>
      </c>
      <c r="H27" s="9">
        <f>G27-F27</f>
        <v>-544575</v>
      </c>
    </row>
    <row r="28" spans="1:8" ht="12.75">
      <c r="A28" s="18">
        <v>147</v>
      </c>
      <c r="B28" s="37" t="s">
        <v>52</v>
      </c>
      <c r="C28" s="18" t="s">
        <v>9</v>
      </c>
      <c r="D28" s="19">
        <v>20</v>
      </c>
      <c r="E28" s="20" t="s">
        <v>19</v>
      </c>
      <c r="F28" s="43">
        <v>9315</v>
      </c>
      <c r="G28" s="43">
        <v>0</v>
      </c>
      <c r="H28" s="9">
        <f aca="true" t="shared" si="0" ref="H28:H70">G28-F28</f>
        <v>-9315</v>
      </c>
    </row>
    <row r="29" spans="1:8" ht="12.75">
      <c r="A29" s="18">
        <v>147</v>
      </c>
      <c r="B29" s="37" t="s">
        <v>52</v>
      </c>
      <c r="C29" s="18" t="s">
        <v>9</v>
      </c>
      <c r="D29" s="19">
        <v>30</v>
      </c>
      <c r="E29" s="20" t="s">
        <v>49</v>
      </c>
      <c r="F29" s="43">
        <v>1250</v>
      </c>
      <c r="G29" s="43">
        <v>0</v>
      </c>
      <c r="H29" s="9">
        <f t="shared" si="0"/>
        <v>-1250</v>
      </c>
    </row>
    <row r="30" spans="1:8" ht="12.75">
      <c r="A30" s="18">
        <v>147</v>
      </c>
      <c r="B30" s="37" t="s">
        <v>52</v>
      </c>
      <c r="C30" s="18" t="s">
        <v>9</v>
      </c>
      <c r="D30" s="19">
        <v>100</v>
      </c>
      <c r="E30" s="20" t="s">
        <v>58</v>
      </c>
      <c r="F30" s="43">
        <v>13235</v>
      </c>
      <c r="G30" s="43">
        <v>0</v>
      </c>
      <c r="H30" s="9">
        <f t="shared" si="0"/>
        <v>-13235</v>
      </c>
    </row>
    <row r="31" spans="1:8" ht="12.75">
      <c r="A31" s="18">
        <v>147</v>
      </c>
      <c r="B31" s="37" t="s">
        <v>52</v>
      </c>
      <c r="C31" s="18" t="s">
        <v>9</v>
      </c>
      <c r="D31" s="19">
        <v>120</v>
      </c>
      <c r="E31" s="20" t="s">
        <v>59</v>
      </c>
      <c r="F31" s="43">
        <v>4202</v>
      </c>
      <c r="G31" s="43">
        <v>0</v>
      </c>
      <c r="H31" s="9">
        <f t="shared" si="0"/>
        <v>-4202</v>
      </c>
    </row>
    <row r="32" spans="1:8" ht="12.75">
      <c r="A32" s="18">
        <v>147</v>
      </c>
      <c r="B32" s="37" t="s">
        <v>52</v>
      </c>
      <c r="C32" s="18" t="s">
        <v>9</v>
      </c>
      <c r="D32" s="19">
        <v>130</v>
      </c>
      <c r="E32" s="20" t="s">
        <v>60</v>
      </c>
      <c r="F32" s="43">
        <v>1028</v>
      </c>
      <c r="G32" s="43">
        <v>0</v>
      </c>
      <c r="H32" s="9">
        <f t="shared" si="0"/>
        <v>-1028</v>
      </c>
    </row>
    <row r="33" spans="1:8" ht="12.75">
      <c r="A33" s="18">
        <v>147</v>
      </c>
      <c r="B33" s="37" t="s">
        <v>52</v>
      </c>
      <c r="C33" s="18" t="s">
        <v>9</v>
      </c>
      <c r="D33" s="19">
        <v>140</v>
      </c>
      <c r="E33" s="20" t="s">
        <v>61</v>
      </c>
      <c r="F33" s="43">
        <v>2011353</v>
      </c>
      <c r="G33" s="43">
        <v>0</v>
      </c>
      <c r="H33" s="9">
        <f t="shared" si="0"/>
        <v>-2011353</v>
      </c>
    </row>
    <row r="34" spans="1:8" ht="12.75">
      <c r="A34" s="18">
        <v>147</v>
      </c>
      <c r="B34" s="37" t="s">
        <v>52</v>
      </c>
      <c r="C34" s="18" t="s">
        <v>9</v>
      </c>
      <c r="D34" s="19">
        <v>150</v>
      </c>
      <c r="E34" s="20" t="s">
        <v>12</v>
      </c>
      <c r="F34" s="43">
        <v>369812</v>
      </c>
      <c r="G34" s="43">
        <v>0</v>
      </c>
      <c r="H34" s="9">
        <f t="shared" si="0"/>
        <v>-369812</v>
      </c>
    </row>
    <row r="35" spans="1:8" ht="12.75">
      <c r="A35" s="18">
        <v>153</v>
      </c>
      <c r="B35" s="37" t="s">
        <v>63</v>
      </c>
      <c r="C35" s="18" t="s">
        <v>9</v>
      </c>
      <c r="D35" s="19">
        <v>10</v>
      </c>
      <c r="E35" s="20" t="s">
        <v>10</v>
      </c>
      <c r="F35" s="43">
        <v>1719946</v>
      </c>
      <c r="G35" s="43">
        <v>0</v>
      </c>
      <c r="H35" s="59">
        <f t="shared" si="0"/>
        <v>-1719946</v>
      </c>
    </row>
    <row r="36" spans="1:8" ht="12.75">
      <c r="A36" s="18">
        <v>153</v>
      </c>
      <c r="B36" s="37" t="s">
        <v>63</v>
      </c>
      <c r="C36" s="18" t="s">
        <v>9</v>
      </c>
      <c r="D36" s="19">
        <v>20</v>
      </c>
      <c r="E36" s="20" t="s">
        <v>19</v>
      </c>
      <c r="F36" s="43">
        <v>47093</v>
      </c>
      <c r="G36" s="43">
        <v>0</v>
      </c>
      <c r="H36" s="59">
        <f t="shared" si="0"/>
        <v>-47093</v>
      </c>
    </row>
    <row r="37" spans="1:8" ht="12.75">
      <c r="A37" s="18">
        <v>153</v>
      </c>
      <c r="B37" s="37" t="s">
        <v>63</v>
      </c>
      <c r="C37" s="18" t="s">
        <v>9</v>
      </c>
      <c r="D37" s="19">
        <v>30</v>
      </c>
      <c r="E37" s="20" t="s">
        <v>49</v>
      </c>
      <c r="F37" s="43">
        <v>500</v>
      </c>
      <c r="G37" s="43">
        <v>0</v>
      </c>
      <c r="H37" s="59">
        <f t="shared" si="0"/>
        <v>-500</v>
      </c>
    </row>
    <row r="38" spans="1:8" ht="12.75">
      <c r="A38" s="18">
        <v>153</v>
      </c>
      <c r="B38" s="37" t="s">
        <v>63</v>
      </c>
      <c r="C38" s="18" t="s">
        <v>9</v>
      </c>
      <c r="D38" s="19">
        <v>50</v>
      </c>
      <c r="E38" s="20" t="s">
        <v>18</v>
      </c>
      <c r="F38" s="43">
        <v>28425</v>
      </c>
      <c r="G38" s="43">
        <v>0</v>
      </c>
      <c r="H38" s="59">
        <f t="shared" si="0"/>
        <v>-28425</v>
      </c>
    </row>
    <row r="39" spans="1:8" ht="12.75">
      <c r="A39" s="18">
        <v>153</v>
      </c>
      <c r="B39" s="37" t="s">
        <v>63</v>
      </c>
      <c r="C39" s="18" t="s">
        <v>9</v>
      </c>
      <c r="D39" s="19">
        <v>100</v>
      </c>
      <c r="E39" s="20" t="s">
        <v>58</v>
      </c>
      <c r="F39" s="43">
        <v>18729</v>
      </c>
      <c r="G39" s="43">
        <v>0</v>
      </c>
      <c r="H39" s="59">
        <f t="shared" si="0"/>
        <v>-18729</v>
      </c>
    </row>
    <row r="40" spans="1:8" ht="12.75">
      <c r="A40" s="18">
        <v>153</v>
      </c>
      <c r="B40" s="37" t="s">
        <v>63</v>
      </c>
      <c r="C40" s="18" t="s">
        <v>9</v>
      </c>
      <c r="D40" s="19">
        <v>110</v>
      </c>
      <c r="E40" s="20" t="s">
        <v>64</v>
      </c>
      <c r="F40" s="43">
        <v>119864</v>
      </c>
      <c r="G40" s="43">
        <v>0</v>
      </c>
      <c r="H40" s="59">
        <f t="shared" si="0"/>
        <v>-119864</v>
      </c>
    </row>
    <row r="41" spans="1:8" ht="12.75">
      <c r="A41" s="18">
        <v>153</v>
      </c>
      <c r="B41" s="37" t="s">
        <v>63</v>
      </c>
      <c r="C41" s="18" t="s">
        <v>9</v>
      </c>
      <c r="D41" s="19">
        <v>120</v>
      </c>
      <c r="E41" s="20" t="s">
        <v>59</v>
      </c>
      <c r="F41" s="43">
        <v>7931</v>
      </c>
      <c r="G41" s="43">
        <v>0</v>
      </c>
      <c r="H41" s="59">
        <f t="shared" si="0"/>
        <v>-7931</v>
      </c>
    </row>
    <row r="42" spans="1:8" ht="12.75">
      <c r="A42" s="18">
        <v>153</v>
      </c>
      <c r="B42" s="37" t="s">
        <v>63</v>
      </c>
      <c r="C42" s="18" t="s">
        <v>9</v>
      </c>
      <c r="D42" s="19">
        <v>130</v>
      </c>
      <c r="E42" s="20" t="s">
        <v>60</v>
      </c>
      <c r="F42" s="43">
        <v>19044</v>
      </c>
      <c r="G42" s="43">
        <v>0</v>
      </c>
      <c r="H42" s="59">
        <f t="shared" si="0"/>
        <v>-19044</v>
      </c>
    </row>
    <row r="43" spans="1:8" ht="12.75">
      <c r="A43" s="18">
        <v>153</v>
      </c>
      <c r="B43" s="37" t="s">
        <v>63</v>
      </c>
      <c r="C43" s="18" t="s">
        <v>9</v>
      </c>
      <c r="D43" s="19">
        <v>140</v>
      </c>
      <c r="E43" s="20" t="s">
        <v>61</v>
      </c>
      <c r="F43" s="43">
        <v>422</v>
      </c>
      <c r="G43" s="43">
        <v>0</v>
      </c>
      <c r="H43" s="59">
        <f t="shared" si="0"/>
        <v>-422</v>
      </c>
    </row>
    <row r="44" spans="1:8" ht="12.75">
      <c r="A44" s="18">
        <v>153</v>
      </c>
      <c r="B44" s="37" t="s">
        <v>63</v>
      </c>
      <c r="C44" s="18" t="s">
        <v>9</v>
      </c>
      <c r="D44" s="19">
        <v>150</v>
      </c>
      <c r="E44" s="20" t="s">
        <v>12</v>
      </c>
      <c r="F44" s="43">
        <v>802838</v>
      </c>
      <c r="G44" s="43">
        <v>0</v>
      </c>
      <c r="H44" s="59">
        <f t="shared" si="0"/>
        <v>-802838</v>
      </c>
    </row>
    <row r="45" spans="1:8" ht="12.75">
      <c r="A45" s="18">
        <v>159</v>
      </c>
      <c r="B45" s="37" t="s">
        <v>62</v>
      </c>
      <c r="C45" s="18" t="s">
        <v>9</v>
      </c>
      <c r="D45" s="19">
        <v>10</v>
      </c>
      <c r="E45" s="20" t="s">
        <v>10</v>
      </c>
      <c r="F45" s="43">
        <v>79492</v>
      </c>
      <c r="G45" s="43">
        <v>0</v>
      </c>
      <c r="H45" s="59">
        <f t="shared" si="0"/>
        <v>-79492</v>
      </c>
    </row>
    <row r="46" spans="1:8" ht="12.75">
      <c r="A46" s="18">
        <v>159</v>
      </c>
      <c r="B46" s="37" t="s">
        <v>62</v>
      </c>
      <c r="C46" s="18" t="s">
        <v>9</v>
      </c>
      <c r="D46" s="19">
        <v>100</v>
      </c>
      <c r="E46" s="20" t="s">
        <v>58</v>
      </c>
      <c r="F46" s="43">
        <v>2691000</v>
      </c>
      <c r="G46" s="43">
        <v>0</v>
      </c>
      <c r="H46" s="59">
        <f t="shared" si="0"/>
        <v>-2691000</v>
      </c>
    </row>
    <row r="47" spans="1:8" ht="12.75">
      <c r="A47" s="18">
        <v>159</v>
      </c>
      <c r="B47" s="37" t="s">
        <v>62</v>
      </c>
      <c r="C47" s="18" t="s">
        <v>9</v>
      </c>
      <c r="D47" s="19">
        <v>130</v>
      </c>
      <c r="E47" s="20" t="s">
        <v>60</v>
      </c>
      <c r="F47" s="43">
        <v>748811</v>
      </c>
      <c r="G47" s="43">
        <v>0</v>
      </c>
      <c r="H47" s="59">
        <f t="shared" si="0"/>
        <v>-748811</v>
      </c>
    </row>
    <row r="48" spans="1:8" ht="12.75">
      <c r="A48" s="18">
        <v>159</v>
      </c>
      <c r="B48" s="37" t="s">
        <v>62</v>
      </c>
      <c r="C48" s="18" t="s">
        <v>9</v>
      </c>
      <c r="D48" s="19">
        <v>150</v>
      </c>
      <c r="E48" s="20" t="s">
        <v>12</v>
      </c>
      <c r="F48" s="43">
        <v>4385054</v>
      </c>
      <c r="G48" s="43">
        <v>0</v>
      </c>
      <c r="H48" s="59">
        <f t="shared" si="0"/>
        <v>-4385054</v>
      </c>
    </row>
    <row r="49" spans="1:8" ht="12.75">
      <c r="A49" s="18"/>
      <c r="B49" s="37" t="s">
        <v>28</v>
      </c>
      <c r="C49" s="18" t="s">
        <v>11</v>
      </c>
      <c r="D49" s="19">
        <v>10</v>
      </c>
      <c r="E49" s="20" t="s">
        <v>10</v>
      </c>
      <c r="F49" s="43"/>
      <c r="G49" s="43">
        <v>452290</v>
      </c>
      <c r="H49" s="59">
        <f t="shared" si="0"/>
        <v>452290</v>
      </c>
    </row>
    <row r="50" spans="1:8" ht="12.75">
      <c r="A50" s="18"/>
      <c r="B50" s="37" t="s">
        <v>28</v>
      </c>
      <c r="C50" s="18" t="s">
        <v>11</v>
      </c>
      <c r="D50" s="19">
        <v>20</v>
      </c>
      <c r="E50" s="20" t="s">
        <v>19</v>
      </c>
      <c r="F50" s="43"/>
      <c r="G50" s="43">
        <v>9315</v>
      </c>
      <c r="H50" s="59">
        <f t="shared" si="0"/>
        <v>9315</v>
      </c>
    </row>
    <row r="51" spans="1:8" ht="12.75">
      <c r="A51" s="18"/>
      <c r="B51" s="37" t="s">
        <v>28</v>
      </c>
      <c r="C51" s="18" t="s">
        <v>11</v>
      </c>
      <c r="D51" s="19">
        <v>30</v>
      </c>
      <c r="E51" s="20" t="s">
        <v>49</v>
      </c>
      <c r="F51" s="43"/>
      <c r="G51" s="43">
        <v>1250</v>
      </c>
      <c r="H51" s="59">
        <f t="shared" si="0"/>
        <v>1250</v>
      </c>
    </row>
    <row r="52" spans="1:8" ht="12.75">
      <c r="A52" s="18"/>
      <c r="B52" s="37" t="s">
        <v>28</v>
      </c>
      <c r="C52" s="18" t="s">
        <v>11</v>
      </c>
      <c r="D52" s="19">
        <v>100</v>
      </c>
      <c r="E52" s="20" t="s">
        <v>58</v>
      </c>
      <c r="F52" s="43"/>
      <c r="G52" s="43">
        <v>13235</v>
      </c>
      <c r="H52" s="59">
        <f t="shared" si="0"/>
        <v>13235</v>
      </c>
    </row>
    <row r="53" spans="1:8" ht="12.75">
      <c r="A53" s="18"/>
      <c r="B53" s="37" t="s">
        <v>28</v>
      </c>
      <c r="C53" s="18" t="s">
        <v>11</v>
      </c>
      <c r="D53" s="19">
        <v>120</v>
      </c>
      <c r="E53" s="20" t="s">
        <v>59</v>
      </c>
      <c r="F53" s="43"/>
      <c r="G53" s="43">
        <v>4202</v>
      </c>
      <c r="H53" s="59">
        <f t="shared" si="0"/>
        <v>4202</v>
      </c>
    </row>
    <row r="54" spans="1:8" ht="12.75">
      <c r="A54" s="18"/>
      <c r="B54" s="37" t="s">
        <v>28</v>
      </c>
      <c r="C54" s="18" t="s">
        <v>11</v>
      </c>
      <c r="D54" s="19">
        <v>130</v>
      </c>
      <c r="E54" s="20" t="s">
        <v>60</v>
      </c>
      <c r="F54" s="43"/>
      <c r="G54" s="43">
        <v>1028</v>
      </c>
      <c r="H54" s="59">
        <f t="shared" si="0"/>
        <v>1028</v>
      </c>
    </row>
    <row r="55" spans="1:8" ht="12.75">
      <c r="A55" s="18"/>
      <c r="B55" s="37" t="s">
        <v>28</v>
      </c>
      <c r="C55" s="18" t="s">
        <v>11</v>
      </c>
      <c r="D55" s="19">
        <v>140</v>
      </c>
      <c r="E55" s="20" t="s">
        <v>61</v>
      </c>
      <c r="F55" s="43"/>
      <c r="G55" s="43">
        <v>2011353</v>
      </c>
      <c r="H55" s="59">
        <f t="shared" si="0"/>
        <v>2011353</v>
      </c>
    </row>
    <row r="56" spans="1:8" ht="12.75">
      <c r="A56" s="18"/>
      <c r="B56" s="37" t="s">
        <v>28</v>
      </c>
      <c r="C56" s="18" t="s">
        <v>11</v>
      </c>
      <c r="D56" s="19">
        <v>150</v>
      </c>
      <c r="E56" s="20" t="s">
        <v>12</v>
      </c>
      <c r="F56" s="43"/>
      <c r="G56" s="43">
        <v>369812</v>
      </c>
      <c r="H56" s="59">
        <f t="shared" si="0"/>
        <v>369812</v>
      </c>
    </row>
    <row r="57" spans="1:8" ht="12.75">
      <c r="A57" s="18"/>
      <c r="B57" s="37" t="s">
        <v>137</v>
      </c>
      <c r="C57" s="18" t="s">
        <v>11</v>
      </c>
      <c r="D57" s="90">
        <v>10</v>
      </c>
      <c r="E57" s="91" t="s">
        <v>10</v>
      </c>
      <c r="F57" s="43"/>
      <c r="G57" s="43">
        <v>79492</v>
      </c>
      <c r="H57" s="59">
        <f t="shared" si="0"/>
        <v>79492</v>
      </c>
    </row>
    <row r="58" spans="1:8" ht="12.75">
      <c r="A58" s="18"/>
      <c r="B58" s="37" t="s">
        <v>137</v>
      </c>
      <c r="C58" s="18" t="s">
        <v>11</v>
      </c>
      <c r="D58" s="90">
        <v>100</v>
      </c>
      <c r="E58" s="91" t="s">
        <v>58</v>
      </c>
      <c r="F58" s="43"/>
      <c r="G58" s="43">
        <v>2691000</v>
      </c>
      <c r="H58" s="59">
        <f t="shared" si="0"/>
        <v>2691000</v>
      </c>
    </row>
    <row r="59" spans="1:8" ht="12.75">
      <c r="A59" s="18"/>
      <c r="B59" s="37" t="s">
        <v>137</v>
      </c>
      <c r="C59" s="18" t="s">
        <v>11</v>
      </c>
      <c r="D59" s="90">
        <v>130</v>
      </c>
      <c r="E59" s="91" t="s">
        <v>60</v>
      </c>
      <c r="F59" s="43"/>
      <c r="G59" s="43">
        <v>748811</v>
      </c>
      <c r="H59" s="59">
        <f t="shared" si="0"/>
        <v>748811</v>
      </c>
    </row>
    <row r="60" spans="1:8" ht="12.75">
      <c r="A60" s="18"/>
      <c r="B60" s="37" t="s">
        <v>137</v>
      </c>
      <c r="C60" s="18" t="s">
        <v>11</v>
      </c>
      <c r="D60" s="90">
        <v>150</v>
      </c>
      <c r="E60" s="91" t="s">
        <v>12</v>
      </c>
      <c r="F60" s="43"/>
      <c r="G60" s="43">
        <v>4385054</v>
      </c>
      <c r="H60" s="59">
        <f t="shared" si="0"/>
        <v>4385054</v>
      </c>
    </row>
    <row r="61" spans="1:8" ht="12.75">
      <c r="A61" s="18"/>
      <c r="B61" s="37" t="s">
        <v>138</v>
      </c>
      <c r="C61" s="18" t="s">
        <v>11</v>
      </c>
      <c r="D61" s="19">
        <v>10</v>
      </c>
      <c r="E61" s="20" t="s">
        <v>10</v>
      </c>
      <c r="F61" s="43"/>
      <c r="G61" s="43">
        <v>1719946</v>
      </c>
      <c r="H61" s="59">
        <f t="shared" si="0"/>
        <v>1719946</v>
      </c>
    </row>
    <row r="62" spans="1:8" ht="12.75">
      <c r="A62" s="18"/>
      <c r="B62" s="37" t="s">
        <v>138</v>
      </c>
      <c r="C62" s="18" t="s">
        <v>11</v>
      </c>
      <c r="D62" s="19">
        <v>20</v>
      </c>
      <c r="E62" s="20" t="s">
        <v>19</v>
      </c>
      <c r="F62" s="43"/>
      <c r="G62" s="43">
        <v>47093</v>
      </c>
      <c r="H62" s="59">
        <f t="shared" si="0"/>
        <v>47093</v>
      </c>
    </row>
    <row r="63" spans="1:8" ht="12.75">
      <c r="A63" s="18"/>
      <c r="B63" s="37" t="s">
        <v>138</v>
      </c>
      <c r="C63" s="18" t="s">
        <v>11</v>
      </c>
      <c r="D63" s="19">
        <v>30</v>
      </c>
      <c r="E63" s="20" t="s">
        <v>49</v>
      </c>
      <c r="F63" s="43"/>
      <c r="G63" s="43">
        <v>500</v>
      </c>
      <c r="H63" s="59">
        <f t="shared" si="0"/>
        <v>500</v>
      </c>
    </row>
    <row r="64" spans="1:8" ht="12.75">
      <c r="A64" s="18"/>
      <c r="B64" s="37" t="s">
        <v>138</v>
      </c>
      <c r="C64" s="18" t="s">
        <v>11</v>
      </c>
      <c r="D64" s="19">
        <v>50</v>
      </c>
      <c r="E64" s="20" t="s">
        <v>18</v>
      </c>
      <c r="F64" s="43"/>
      <c r="G64" s="43">
        <v>28425</v>
      </c>
      <c r="H64" s="59">
        <f t="shared" si="0"/>
        <v>28425</v>
      </c>
    </row>
    <row r="65" spans="1:8" ht="12.75">
      <c r="A65" s="18"/>
      <c r="B65" s="37" t="s">
        <v>138</v>
      </c>
      <c r="C65" s="18" t="s">
        <v>11</v>
      </c>
      <c r="D65" s="19">
        <v>100</v>
      </c>
      <c r="E65" s="20" t="s">
        <v>58</v>
      </c>
      <c r="F65" s="43"/>
      <c r="G65" s="43">
        <v>18729</v>
      </c>
      <c r="H65" s="59">
        <f t="shared" si="0"/>
        <v>18729</v>
      </c>
    </row>
    <row r="66" spans="1:8" ht="12.75">
      <c r="A66" s="18"/>
      <c r="B66" s="37" t="s">
        <v>138</v>
      </c>
      <c r="C66" s="18" t="s">
        <v>11</v>
      </c>
      <c r="D66" s="19">
        <v>110</v>
      </c>
      <c r="E66" s="20" t="s">
        <v>64</v>
      </c>
      <c r="F66" s="43"/>
      <c r="G66" s="43">
        <v>119864</v>
      </c>
      <c r="H66" s="59">
        <f t="shared" si="0"/>
        <v>119864</v>
      </c>
    </row>
    <row r="67" spans="1:8" ht="12.75">
      <c r="A67" s="18"/>
      <c r="B67" s="37" t="s">
        <v>138</v>
      </c>
      <c r="C67" s="18" t="s">
        <v>11</v>
      </c>
      <c r="D67" s="19">
        <v>120</v>
      </c>
      <c r="E67" s="20" t="s">
        <v>59</v>
      </c>
      <c r="F67" s="43"/>
      <c r="G67" s="43">
        <v>7931</v>
      </c>
      <c r="H67" s="59">
        <f t="shared" si="0"/>
        <v>7931</v>
      </c>
    </row>
    <row r="68" spans="1:8" ht="12.75">
      <c r="A68" s="18"/>
      <c r="B68" s="37" t="s">
        <v>138</v>
      </c>
      <c r="C68" s="18" t="s">
        <v>11</v>
      </c>
      <c r="D68" s="19">
        <v>130</v>
      </c>
      <c r="E68" s="20" t="s">
        <v>60</v>
      </c>
      <c r="F68" s="43"/>
      <c r="G68" s="43">
        <v>19044</v>
      </c>
      <c r="H68" s="59">
        <f t="shared" si="0"/>
        <v>19044</v>
      </c>
    </row>
    <row r="69" spans="1:8" ht="12.75">
      <c r="A69" s="18"/>
      <c r="B69" s="37" t="s">
        <v>138</v>
      </c>
      <c r="C69" s="18" t="s">
        <v>11</v>
      </c>
      <c r="D69" s="19">
        <v>140</v>
      </c>
      <c r="E69" s="20" t="s">
        <v>61</v>
      </c>
      <c r="F69" s="43"/>
      <c r="G69" s="43">
        <v>422</v>
      </c>
      <c r="H69" s="59">
        <f t="shared" si="0"/>
        <v>422</v>
      </c>
    </row>
    <row r="70" spans="1:8" ht="12.75">
      <c r="A70" s="18"/>
      <c r="B70" s="37" t="s">
        <v>138</v>
      </c>
      <c r="C70" s="18" t="s">
        <v>11</v>
      </c>
      <c r="D70" s="19">
        <v>150</v>
      </c>
      <c r="E70" s="20" t="s">
        <v>12</v>
      </c>
      <c r="F70" s="43"/>
      <c r="G70" s="43">
        <v>802838</v>
      </c>
      <c r="H70" s="59">
        <f t="shared" si="0"/>
        <v>802838</v>
      </c>
    </row>
    <row r="71" spans="1:8" ht="12.75">
      <c r="A71" s="21"/>
      <c r="B71" s="35"/>
      <c r="C71" s="21"/>
      <c r="D71" s="22"/>
      <c r="E71" s="23"/>
      <c r="F71" s="24"/>
      <c r="G71" s="25"/>
      <c r="H71" s="25"/>
    </row>
    <row r="72" spans="1:8" ht="12.75">
      <c r="A72" s="4">
        <v>181</v>
      </c>
      <c r="B72" s="60" t="s">
        <v>22</v>
      </c>
      <c r="C72" s="4" t="s">
        <v>9</v>
      </c>
      <c r="D72" s="6">
        <v>10</v>
      </c>
      <c r="E72" s="7" t="s">
        <v>10</v>
      </c>
      <c r="F72" s="10">
        <v>54259292</v>
      </c>
      <c r="G72" s="10">
        <v>53480053</v>
      </c>
      <c r="H72" s="9">
        <f>G72-F72</f>
        <v>-779239</v>
      </c>
    </row>
    <row r="73" spans="1:8" ht="12.75">
      <c r="A73" s="4">
        <v>181</v>
      </c>
      <c r="B73" s="34" t="s">
        <v>22</v>
      </c>
      <c r="C73" s="4" t="s">
        <v>11</v>
      </c>
      <c r="D73" s="6">
        <v>20</v>
      </c>
      <c r="E73" s="7" t="s">
        <v>19</v>
      </c>
      <c r="F73" s="10">
        <v>6071745</v>
      </c>
      <c r="G73" s="10">
        <f>1646734+F73</f>
        <v>7718479</v>
      </c>
      <c r="H73" s="9">
        <f>G73-F73</f>
        <v>1646734</v>
      </c>
    </row>
    <row r="74" spans="1:8" ht="12.75">
      <c r="A74" s="26"/>
      <c r="B74" s="36"/>
      <c r="C74" s="26"/>
      <c r="D74" s="27"/>
      <c r="E74" s="28"/>
      <c r="F74" s="29"/>
      <c r="G74" s="30"/>
      <c r="H74" s="30"/>
    </row>
    <row r="75" spans="1:9" ht="12.75">
      <c r="A75" s="14"/>
      <c r="B75" s="33"/>
      <c r="C75" s="14"/>
      <c r="D75" s="14"/>
      <c r="E75" s="14"/>
      <c r="F75" s="16"/>
      <c r="G75" s="15"/>
      <c r="H75" s="15"/>
      <c r="I75" s="4"/>
    </row>
    <row r="76" spans="1:9" ht="12.75">
      <c r="A76" s="4">
        <v>188</v>
      </c>
      <c r="B76" s="60" t="s">
        <v>13</v>
      </c>
      <c r="C76" s="4" t="s">
        <v>11</v>
      </c>
      <c r="D76" s="6">
        <v>10</v>
      </c>
      <c r="E76" s="7" t="s">
        <v>14</v>
      </c>
      <c r="F76" s="8">
        <v>32350620</v>
      </c>
      <c r="G76" s="9">
        <v>32243236</v>
      </c>
      <c r="H76" s="65">
        <f>G76-F76</f>
        <v>-107384</v>
      </c>
      <c r="I76" s="13"/>
    </row>
    <row r="77" spans="1:9" ht="12.75">
      <c r="A77" s="4"/>
      <c r="B77" s="60"/>
      <c r="C77" s="4"/>
      <c r="D77" s="6"/>
      <c r="E77" s="7"/>
      <c r="F77" s="8"/>
      <c r="G77" s="9"/>
      <c r="H77" s="65"/>
      <c r="I77" s="13"/>
    </row>
    <row r="78" spans="1:9" ht="12.75">
      <c r="A78" s="4">
        <v>188</v>
      </c>
      <c r="B78" s="60" t="s">
        <v>13</v>
      </c>
      <c r="C78" s="4" t="s">
        <v>11</v>
      </c>
      <c r="D78" s="6">
        <v>10</v>
      </c>
      <c r="E78" s="7" t="s">
        <v>15</v>
      </c>
      <c r="F78" s="8">
        <v>2135105</v>
      </c>
      <c r="G78" s="9">
        <v>2412324</v>
      </c>
      <c r="H78" s="65">
        <f>G78-F78</f>
        <v>277219</v>
      </c>
      <c r="I78" s="13"/>
    </row>
    <row r="79" spans="1:9" ht="12.75">
      <c r="A79" s="4"/>
      <c r="B79" s="60"/>
      <c r="C79" s="4"/>
      <c r="D79" s="6"/>
      <c r="E79" s="7"/>
      <c r="F79" s="8"/>
      <c r="G79" s="9"/>
      <c r="H79" s="65"/>
      <c r="I79" s="13"/>
    </row>
    <row r="80" spans="1:9" ht="12.75">
      <c r="A80" s="4">
        <v>188</v>
      </c>
      <c r="B80" s="60" t="s">
        <v>13</v>
      </c>
      <c r="C80" s="4" t="s">
        <v>11</v>
      </c>
      <c r="D80" s="6">
        <v>10</v>
      </c>
      <c r="E80" s="7" t="s">
        <v>16</v>
      </c>
      <c r="F80" s="10">
        <v>127007</v>
      </c>
      <c r="G80" s="10">
        <v>151657</v>
      </c>
      <c r="H80" s="65">
        <f>G80-F80</f>
        <v>24650</v>
      </c>
      <c r="I80" s="13"/>
    </row>
    <row r="81" spans="1:9" ht="12.75">
      <c r="A81" s="4"/>
      <c r="B81" s="34"/>
      <c r="C81" s="4"/>
      <c r="D81" s="6"/>
      <c r="E81" s="11"/>
      <c r="F81" s="10"/>
      <c r="G81" s="10"/>
      <c r="H81" s="65">
        <f aca="true" t="shared" si="1" ref="H81:H90">G81-F81</f>
        <v>0</v>
      </c>
      <c r="I81" s="13"/>
    </row>
    <row r="82" spans="1:8" ht="12.75">
      <c r="A82" s="4">
        <v>188</v>
      </c>
      <c r="B82" s="34" t="s">
        <v>13</v>
      </c>
      <c r="C82" s="4" t="s">
        <v>9</v>
      </c>
      <c r="D82" s="6">
        <v>10</v>
      </c>
      <c r="E82" s="7" t="s">
        <v>17</v>
      </c>
      <c r="F82" s="8">
        <v>347231</v>
      </c>
      <c r="G82" s="9">
        <v>99397</v>
      </c>
      <c r="H82" s="65">
        <f t="shared" si="1"/>
        <v>-247834</v>
      </c>
    </row>
    <row r="83" spans="1:8" ht="12.75">
      <c r="A83" s="4"/>
      <c r="B83" s="34"/>
      <c r="C83" s="4"/>
      <c r="D83" s="6"/>
      <c r="E83" s="7"/>
      <c r="F83" s="8"/>
      <c r="G83" s="9"/>
      <c r="H83" s="65"/>
    </row>
    <row r="84" spans="1:8" ht="12.75">
      <c r="A84" s="4">
        <v>188</v>
      </c>
      <c r="B84" s="34" t="s">
        <v>13</v>
      </c>
      <c r="C84" s="4" t="s">
        <v>11</v>
      </c>
      <c r="D84" s="6">
        <v>10</v>
      </c>
      <c r="E84" s="7" t="s">
        <v>125</v>
      </c>
      <c r="F84" s="8">
        <v>-403043</v>
      </c>
      <c r="G84" s="9">
        <v>-143731</v>
      </c>
      <c r="H84" s="65">
        <f t="shared" si="1"/>
        <v>259312</v>
      </c>
    </row>
    <row r="85" spans="1:8" ht="12.75">
      <c r="A85" s="4"/>
      <c r="B85" s="34"/>
      <c r="C85" s="4"/>
      <c r="D85" s="6"/>
      <c r="E85" s="7"/>
      <c r="F85" s="8"/>
      <c r="G85" s="9"/>
      <c r="H85" s="65"/>
    </row>
    <row r="86" spans="1:8" ht="12.75">
      <c r="A86" s="4">
        <v>186</v>
      </c>
      <c r="B86" s="34" t="s">
        <v>13</v>
      </c>
      <c r="C86" s="4" t="s">
        <v>11</v>
      </c>
      <c r="D86" s="6">
        <v>20</v>
      </c>
      <c r="E86" s="7" t="s">
        <v>19</v>
      </c>
      <c r="F86" s="8">
        <v>7681780</v>
      </c>
      <c r="G86" s="9">
        <v>12902947</v>
      </c>
      <c r="H86" s="65">
        <f t="shared" si="1"/>
        <v>5221167</v>
      </c>
    </row>
    <row r="87" spans="1:8" ht="12.75">
      <c r="A87" s="4"/>
      <c r="B87" s="34"/>
      <c r="C87" s="4"/>
      <c r="D87" s="6"/>
      <c r="E87" s="7"/>
      <c r="F87" s="8"/>
      <c r="G87" s="9"/>
      <c r="H87" s="65"/>
    </row>
    <row r="88" spans="1:8" ht="12.75">
      <c r="A88" s="4">
        <v>186</v>
      </c>
      <c r="B88" s="34" t="s">
        <v>13</v>
      </c>
      <c r="C88" s="4" t="s">
        <v>11</v>
      </c>
      <c r="D88" s="6">
        <v>30</v>
      </c>
      <c r="E88" s="7" t="s">
        <v>135</v>
      </c>
      <c r="F88" s="8">
        <v>10837</v>
      </c>
      <c r="G88" s="9">
        <v>18150</v>
      </c>
      <c r="H88" s="65">
        <f t="shared" si="1"/>
        <v>7313</v>
      </c>
    </row>
    <row r="89" spans="1:8" ht="12.75">
      <c r="A89" s="4"/>
      <c r="B89" s="34"/>
      <c r="C89" s="4"/>
      <c r="D89" s="6"/>
      <c r="E89" s="7"/>
      <c r="F89" s="8"/>
      <c r="G89" s="9"/>
      <c r="H89" s="9"/>
    </row>
    <row r="90" spans="1:8" ht="12.75">
      <c r="A90" s="4">
        <v>186</v>
      </c>
      <c r="B90" s="34" t="s">
        <v>13</v>
      </c>
      <c r="C90" s="4" t="s">
        <v>11</v>
      </c>
      <c r="D90" s="6">
        <v>50</v>
      </c>
      <c r="E90" s="7" t="s">
        <v>18</v>
      </c>
      <c r="F90" s="10">
        <v>450000</v>
      </c>
      <c r="G90" s="10">
        <v>393125</v>
      </c>
      <c r="H90" s="9">
        <f t="shared" si="1"/>
        <v>-56875</v>
      </c>
    </row>
    <row r="91" spans="1:8" ht="12.75">
      <c r="A91" s="54"/>
      <c r="B91" s="55"/>
      <c r="C91" s="56"/>
      <c r="D91" s="56"/>
      <c r="E91" s="58"/>
      <c r="F91" s="57"/>
      <c r="G91" s="57"/>
      <c r="H91" s="12"/>
    </row>
    <row r="92" spans="1:8" ht="12.75">
      <c r="A92" s="26"/>
      <c r="B92" s="36"/>
      <c r="C92" s="26"/>
      <c r="D92" s="27"/>
      <c r="E92" s="28"/>
      <c r="F92" s="31"/>
      <c r="G92" s="31"/>
      <c r="H92" s="30"/>
    </row>
    <row r="93" spans="1:8" ht="12.75">
      <c r="A93" s="4">
        <v>231</v>
      </c>
      <c r="B93" s="60" t="s">
        <v>70</v>
      </c>
      <c r="C93" s="4" t="s">
        <v>9</v>
      </c>
      <c r="D93" s="6">
        <v>10</v>
      </c>
      <c r="E93" s="7" t="s">
        <v>10</v>
      </c>
      <c r="F93" s="8">
        <v>2667712</v>
      </c>
      <c r="G93" s="9">
        <f>F93-85292</f>
        <v>2582420</v>
      </c>
      <c r="H93" s="9">
        <f>G93-F93</f>
        <v>-85292</v>
      </c>
    </row>
    <row r="94" spans="1:8" ht="12.75">
      <c r="A94" s="26"/>
      <c r="B94" s="36"/>
      <c r="C94" s="26"/>
      <c r="D94" s="27"/>
      <c r="E94" s="28"/>
      <c r="F94" s="31"/>
      <c r="G94" s="31"/>
      <c r="H94" s="30"/>
    </row>
    <row r="95" spans="1:8" ht="12.75">
      <c r="A95" s="4">
        <v>254</v>
      </c>
      <c r="B95" s="34" t="s">
        <v>23</v>
      </c>
      <c r="C95" s="4" t="s">
        <v>9</v>
      </c>
      <c r="D95" s="6">
        <v>210</v>
      </c>
      <c r="E95" s="7" t="s">
        <v>24</v>
      </c>
      <c r="F95" s="8">
        <v>1922428</v>
      </c>
      <c r="G95" s="9">
        <v>0</v>
      </c>
      <c r="H95" s="9">
        <f>G95-F95</f>
        <v>-1922428</v>
      </c>
    </row>
    <row r="96" spans="1:8" ht="12.75">
      <c r="A96" s="26"/>
      <c r="B96" s="36"/>
      <c r="C96" s="26"/>
      <c r="D96" s="27"/>
      <c r="E96" s="28"/>
      <c r="F96" s="31"/>
      <c r="G96" s="31"/>
      <c r="H96" s="30"/>
    </row>
    <row r="97" spans="1:8" ht="12.75">
      <c r="A97" s="4">
        <v>256</v>
      </c>
      <c r="B97" s="34" t="s">
        <v>25</v>
      </c>
      <c r="C97" s="61" t="s">
        <v>9</v>
      </c>
      <c r="D97" s="62">
        <v>160</v>
      </c>
      <c r="E97" s="63" t="s">
        <v>69</v>
      </c>
      <c r="F97" s="64">
        <v>8466675</v>
      </c>
      <c r="G97" s="64">
        <f>F97-500000</f>
        <v>7966675</v>
      </c>
      <c r="H97" s="9">
        <f>G97-F97</f>
        <v>-500000</v>
      </c>
    </row>
    <row r="98" spans="1:8" ht="12.75">
      <c r="A98" s="4">
        <v>256</v>
      </c>
      <c r="B98" s="34" t="s">
        <v>25</v>
      </c>
      <c r="C98" s="4" t="s">
        <v>11</v>
      </c>
      <c r="D98" s="6">
        <v>400</v>
      </c>
      <c r="E98" s="7" t="s">
        <v>26</v>
      </c>
      <c r="F98" s="8">
        <v>0</v>
      </c>
      <c r="G98" s="9">
        <v>1700000</v>
      </c>
      <c r="H98" s="9">
        <f>G98-F98</f>
        <v>1700000</v>
      </c>
    </row>
    <row r="99" spans="1:8" ht="12.75">
      <c r="A99" s="26"/>
      <c r="B99" s="36"/>
      <c r="C99" s="26"/>
      <c r="D99" s="27"/>
      <c r="E99" s="28"/>
      <c r="F99" s="29"/>
      <c r="G99" s="30"/>
      <c r="H99" s="30"/>
    </row>
    <row r="100" spans="1:8" ht="12.75">
      <c r="A100" s="4">
        <v>259</v>
      </c>
      <c r="B100" s="34" t="s">
        <v>29</v>
      </c>
      <c r="C100" s="4" t="s">
        <v>11</v>
      </c>
      <c r="D100" s="6">
        <v>40</v>
      </c>
      <c r="E100" s="7" t="s">
        <v>30</v>
      </c>
      <c r="F100" s="8">
        <v>82708209</v>
      </c>
      <c r="G100" s="9">
        <f>82708209+700000-50000</f>
        <v>83358209</v>
      </c>
      <c r="H100" s="9">
        <f>G100-F100</f>
        <v>650000</v>
      </c>
    </row>
    <row r="101" spans="1:8" ht="12.75">
      <c r="A101" s="26"/>
      <c r="B101" s="36"/>
      <c r="C101" s="26"/>
      <c r="D101" s="27"/>
      <c r="E101" s="28"/>
      <c r="F101" s="31"/>
      <c r="G101" s="31"/>
      <c r="H101" s="30"/>
    </row>
    <row r="102" spans="1:8" ht="12.75">
      <c r="A102" s="4">
        <v>259</v>
      </c>
      <c r="B102" s="34" t="s">
        <v>29</v>
      </c>
      <c r="C102" s="4" t="s">
        <v>11</v>
      </c>
      <c r="D102" s="6">
        <v>180</v>
      </c>
      <c r="E102" s="7" t="s">
        <v>31</v>
      </c>
      <c r="F102" s="8">
        <v>40742179</v>
      </c>
      <c r="G102" s="9">
        <f>40742179+890000+2700000</f>
        <v>44332179</v>
      </c>
      <c r="H102" s="9">
        <f>G102-F102</f>
        <v>3590000</v>
      </c>
    </row>
    <row r="103" spans="1:8" ht="12.75">
      <c r="A103" s="26"/>
      <c r="B103" s="36"/>
      <c r="C103" s="26"/>
      <c r="D103" s="27"/>
      <c r="E103" s="28"/>
      <c r="F103" s="29"/>
      <c r="G103" s="30"/>
      <c r="H103" s="30"/>
    </row>
    <row r="104" spans="1:8" ht="12.75">
      <c r="A104" s="4"/>
      <c r="B104" s="34"/>
      <c r="C104" s="4"/>
      <c r="D104" s="6"/>
      <c r="E104" s="7"/>
      <c r="F104" s="8"/>
      <c r="G104" s="9"/>
      <c r="H104" s="9"/>
    </row>
    <row r="105" spans="1:8" ht="12.75">
      <c r="A105" s="4"/>
      <c r="B105" s="34"/>
      <c r="C105" s="4"/>
      <c r="D105" s="6"/>
      <c r="E105" s="7"/>
      <c r="F105" s="100" t="s">
        <v>55</v>
      </c>
      <c r="G105" s="101"/>
      <c r="H105" s="53">
        <f>SUM(H4:H103)-H91</f>
        <v>9367039.780000001</v>
      </c>
    </row>
    <row r="106" spans="1:8" ht="12.75">
      <c r="A106" s="4"/>
      <c r="B106" s="34"/>
      <c r="C106" s="4"/>
      <c r="D106" s="6"/>
      <c r="E106" s="7"/>
      <c r="F106" s="8"/>
      <c r="G106" s="9"/>
      <c r="H106" s="9"/>
    </row>
    <row r="107" spans="1:8" ht="12.75">
      <c r="A107" s="4"/>
      <c r="B107" s="34"/>
      <c r="C107" s="4"/>
      <c r="D107" s="6"/>
      <c r="E107" s="7"/>
      <c r="F107" s="8"/>
      <c r="G107" s="9"/>
      <c r="H107" s="65"/>
    </row>
    <row r="108" spans="1:8" ht="12.75">
      <c r="A108" s="4"/>
      <c r="B108" s="34"/>
      <c r="C108" s="4"/>
      <c r="D108" s="6"/>
      <c r="E108" s="7"/>
      <c r="F108" s="8"/>
      <c r="G108" s="9"/>
      <c r="H108" s="65"/>
    </row>
    <row r="109" spans="1:8" ht="12.75">
      <c r="A109" s="4"/>
      <c r="B109" s="34"/>
      <c r="C109" s="4"/>
      <c r="D109" s="6"/>
      <c r="E109" s="7"/>
      <c r="F109" s="10"/>
      <c r="G109" s="70"/>
      <c r="H109" s="95"/>
    </row>
    <row r="110" spans="1:8" ht="12.75">
      <c r="A110" s="4"/>
      <c r="B110" s="34"/>
      <c r="C110" s="4"/>
      <c r="D110" s="6"/>
      <c r="E110" s="7"/>
      <c r="F110" s="8"/>
      <c r="G110" s="9"/>
      <c r="H110" s="9"/>
    </row>
    <row r="111" spans="1:8" ht="12.75">
      <c r="A111" s="4"/>
      <c r="B111" s="34"/>
      <c r="C111" s="4"/>
      <c r="D111" s="6"/>
      <c r="E111" s="7"/>
      <c r="F111" s="8"/>
      <c r="G111" s="9"/>
      <c r="H111" s="65"/>
    </row>
    <row r="112" spans="1:8" ht="12.75">
      <c r="A112" s="4"/>
      <c r="B112" s="34"/>
      <c r="C112" s="4"/>
      <c r="D112" s="6"/>
      <c r="E112" s="7"/>
      <c r="F112" s="8"/>
      <c r="G112" s="9"/>
      <c r="H112" s="9"/>
    </row>
    <row r="113" spans="1:8" ht="12.75">
      <c r="A113" s="4"/>
      <c r="B113" s="34"/>
      <c r="C113" s="4"/>
      <c r="D113" s="6"/>
      <c r="E113" s="7"/>
      <c r="F113" s="10"/>
      <c r="G113" s="10"/>
      <c r="H113" s="75"/>
    </row>
    <row r="114" spans="1:8" ht="12.75">
      <c r="A114" s="4"/>
      <c r="B114" s="34"/>
      <c r="C114" s="4"/>
      <c r="D114" s="6"/>
      <c r="E114" s="7"/>
      <c r="F114" s="8"/>
      <c r="G114" s="9"/>
      <c r="H114" s="9"/>
    </row>
    <row r="115" ht="12.75">
      <c r="H115" s="75"/>
    </row>
  </sheetData>
  <mergeCells count="2">
    <mergeCell ref="A1:H1"/>
    <mergeCell ref="F105:G105"/>
  </mergeCells>
  <printOptions horizontalCentered="1"/>
  <pageMargins left="0.34" right="0.3" top="0.54" bottom="0.43" header="0.17" footer="0.24"/>
  <pageSetup horizontalDpi="600" verticalDpi="600" orientation="landscape" r:id="rId3"/>
  <rowBreaks count="1" manualBreakCount="1">
    <brk id="75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6"/>
  <sheetViews>
    <sheetView workbookViewId="0" topLeftCell="A1">
      <selection activeCell="B3" sqref="B3"/>
    </sheetView>
  </sheetViews>
  <sheetFormatPr defaultColWidth="9.140625" defaultRowHeight="12.75"/>
  <cols>
    <col min="1" max="1" width="5.140625" style="0" bestFit="1" customWidth="1"/>
    <col min="3" max="3" width="41.7109375" style="0" bestFit="1" customWidth="1"/>
    <col min="4" max="4" width="7.421875" style="0" bestFit="1" customWidth="1"/>
    <col min="5" max="5" width="9.00390625" style="0" customWidth="1"/>
    <col min="6" max="6" width="13.00390625" style="75" bestFit="1" customWidth="1"/>
    <col min="7" max="7" width="42.421875" style="0" bestFit="1" customWidth="1"/>
    <col min="8" max="8" width="7.28125" style="76" bestFit="1" customWidth="1"/>
    <col min="9" max="9" width="8.421875" style="0" customWidth="1"/>
    <col min="10" max="10" width="11.28125" style="75" bestFit="1" customWidth="1"/>
    <col min="11" max="11" width="11.8515625" style="0" bestFit="1" customWidth="1"/>
    <col min="12" max="12" width="9.140625" style="0" hidden="1" customWidth="1"/>
  </cols>
  <sheetData>
    <row r="2" spans="1:12" s="72" customFormat="1" ht="25.5">
      <c r="A2" s="71" t="s">
        <v>73</v>
      </c>
      <c r="B2" s="71" t="s">
        <v>72</v>
      </c>
      <c r="C2" s="71" t="s">
        <v>4</v>
      </c>
      <c r="D2" s="71" t="s">
        <v>74</v>
      </c>
      <c r="E2" s="71" t="s">
        <v>71</v>
      </c>
      <c r="F2" s="74" t="s">
        <v>5</v>
      </c>
      <c r="G2" s="73" t="s">
        <v>4</v>
      </c>
      <c r="H2" s="73" t="s">
        <v>74</v>
      </c>
      <c r="I2" s="73" t="s">
        <v>71</v>
      </c>
      <c r="J2" s="73" t="s">
        <v>75</v>
      </c>
      <c r="K2" s="71" t="s">
        <v>7</v>
      </c>
      <c r="L2" s="71"/>
    </row>
    <row r="4" spans="1:11" ht="12.75">
      <c r="A4" s="102" t="s">
        <v>27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2.75">
      <c r="A5" s="5">
        <v>57</v>
      </c>
      <c r="B5" s="5" t="s">
        <v>9</v>
      </c>
      <c r="C5" s="5" t="s">
        <v>88</v>
      </c>
      <c r="D5" s="4">
        <v>1</v>
      </c>
      <c r="E5" s="4" t="s">
        <v>103</v>
      </c>
      <c r="F5" s="80">
        <v>92982</v>
      </c>
      <c r="G5" s="5" t="str">
        <f>C5</f>
        <v>Executive Secretary</v>
      </c>
      <c r="H5" s="81">
        <v>0</v>
      </c>
      <c r="I5" s="4" t="s">
        <v>103</v>
      </c>
      <c r="J5" s="82">
        <v>0</v>
      </c>
      <c r="K5" s="82">
        <f>J5-F5</f>
        <v>-92982</v>
      </c>
    </row>
    <row r="6" spans="1:11" ht="12.75">
      <c r="A6" s="5">
        <v>57</v>
      </c>
      <c r="B6" s="5" t="s">
        <v>9</v>
      </c>
      <c r="C6" s="5" t="s">
        <v>89</v>
      </c>
      <c r="D6" s="4">
        <v>1</v>
      </c>
      <c r="E6" s="4" t="s">
        <v>103</v>
      </c>
      <c r="F6" s="80">
        <v>92982</v>
      </c>
      <c r="G6" s="5" t="str">
        <f aca="true" t="shared" si="0" ref="G6:G20">C6</f>
        <v>Deputy Mayor-Operations/Director Public Safety</v>
      </c>
      <c r="H6" s="81">
        <v>0</v>
      </c>
      <c r="I6" s="4" t="s">
        <v>103</v>
      </c>
      <c r="J6" s="82">
        <v>0</v>
      </c>
      <c r="K6" s="82">
        <f aca="true" t="shared" si="1" ref="K6:K30">J6-F6</f>
        <v>-92982</v>
      </c>
    </row>
    <row r="7" spans="1:11" ht="12.75">
      <c r="A7" s="5">
        <v>57</v>
      </c>
      <c r="B7" s="5" t="s">
        <v>9</v>
      </c>
      <c r="C7" s="5" t="s">
        <v>90</v>
      </c>
      <c r="D7" s="4">
        <v>1</v>
      </c>
      <c r="E7" s="4">
        <v>37</v>
      </c>
      <c r="F7" s="80">
        <v>83230</v>
      </c>
      <c r="G7" s="5" t="str">
        <f t="shared" si="0"/>
        <v>Director of Intergovernmental Relations</v>
      </c>
      <c r="H7" s="81">
        <v>0</v>
      </c>
      <c r="I7" s="4">
        <v>37</v>
      </c>
      <c r="J7" s="82">
        <v>0</v>
      </c>
      <c r="K7" s="82">
        <f t="shared" si="1"/>
        <v>-83230</v>
      </c>
    </row>
    <row r="8" spans="1:11" ht="12.75">
      <c r="A8" s="5">
        <v>57</v>
      </c>
      <c r="B8" s="5" t="s">
        <v>9</v>
      </c>
      <c r="C8" s="5" t="s">
        <v>91</v>
      </c>
      <c r="D8" s="4">
        <v>1</v>
      </c>
      <c r="E8" s="4">
        <v>61718</v>
      </c>
      <c r="F8" s="80">
        <v>61718</v>
      </c>
      <c r="G8" s="5" t="str">
        <f t="shared" si="0"/>
        <v>Manager of Special Projects</v>
      </c>
      <c r="H8" s="81">
        <v>0</v>
      </c>
      <c r="I8" s="4">
        <v>61718</v>
      </c>
      <c r="J8" s="82">
        <v>0</v>
      </c>
      <c r="K8" s="82">
        <f t="shared" si="1"/>
        <v>-61718</v>
      </c>
    </row>
    <row r="9" spans="1:11" ht="12.75">
      <c r="A9" s="5">
        <v>57</v>
      </c>
      <c r="B9" s="5" t="s">
        <v>9</v>
      </c>
      <c r="C9" s="5" t="s">
        <v>92</v>
      </c>
      <c r="D9" s="4">
        <v>1</v>
      </c>
      <c r="E9" s="4">
        <v>31</v>
      </c>
      <c r="F9" s="80">
        <v>67673</v>
      </c>
      <c r="G9" s="5" t="str">
        <f t="shared" si="0"/>
        <v>Grants and Development Officer</v>
      </c>
      <c r="H9" s="81">
        <v>0</v>
      </c>
      <c r="I9" s="4">
        <v>31</v>
      </c>
      <c r="J9" s="82">
        <v>0</v>
      </c>
      <c r="K9" s="82">
        <f t="shared" si="1"/>
        <v>-67673</v>
      </c>
    </row>
    <row r="10" spans="1:11" ht="12.75">
      <c r="A10" s="5">
        <v>57</v>
      </c>
      <c r="B10" s="5" t="s">
        <v>9</v>
      </c>
      <c r="C10" s="5" t="s">
        <v>93</v>
      </c>
      <c r="D10" s="4">
        <v>1</v>
      </c>
      <c r="E10" s="4" t="s">
        <v>104</v>
      </c>
      <c r="F10" s="80">
        <v>33843</v>
      </c>
      <c r="G10" s="5" t="str">
        <f t="shared" si="0"/>
        <v>Manager of Government Relations </v>
      </c>
      <c r="H10" s="81">
        <v>0</v>
      </c>
      <c r="I10" s="4" t="s">
        <v>104</v>
      </c>
      <c r="J10" s="82">
        <v>0</v>
      </c>
      <c r="K10" s="82">
        <f t="shared" si="1"/>
        <v>-33843</v>
      </c>
    </row>
    <row r="11" spans="1:11" ht="12.75">
      <c r="A11" s="5">
        <v>57</v>
      </c>
      <c r="B11" s="5" t="s">
        <v>9</v>
      </c>
      <c r="C11" s="5" t="s">
        <v>94</v>
      </c>
      <c r="D11" s="4">
        <v>2</v>
      </c>
      <c r="E11" s="4" t="s">
        <v>105</v>
      </c>
      <c r="F11" s="80">
        <v>86324</v>
      </c>
      <c r="G11" s="5" t="str">
        <f t="shared" si="0"/>
        <v>Senior Executive Assistant</v>
      </c>
      <c r="H11" s="81">
        <v>0</v>
      </c>
      <c r="I11" s="4" t="s">
        <v>105</v>
      </c>
      <c r="J11" s="82">
        <v>0</v>
      </c>
      <c r="K11" s="82">
        <f t="shared" si="1"/>
        <v>-86324</v>
      </c>
    </row>
    <row r="12" spans="1:11" ht="12.75">
      <c r="A12" s="5">
        <v>57</v>
      </c>
      <c r="B12" s="5" t="s">
        <v>9</v>
      </c>
      <c r="C12" s="5" t="s">
        <v>83</v>
      </c>
      <c r="D12" s="4">
        <v>1</v>
      </c>
      <c r="E12" s="4" t="s">
        <v>106</v>
      </c>
      <c r="F12" s="80">
        <v>46970</v>
      </c>
      <c r="G12" s="5" t="str">
        <f t="shared" si="0"/>
        <v>Senior Secretary/Mayor</v>
      </c>
      <c r="H12" s="81">
        <v>0</v>
      </c>
      <c r="I12" s="4" t="s">
        <v>106</v>
      </c>
      <c r="J12" s="82">
        <v>0</v>
      </c>
      <c r="K12" s="82">
        <f t="shared" si="1"/>
        <v>-46970</v>
      </c>
    </row>
    <row r="13" spans="1:11" ht="12.75">
      <c r="A13" s="5">
        <v>57</v>
      </c>
      <c r="B13" s="5" t="s">
        <v>9</v>
      </c>
      <c r="C13" s="5" t="s">
        <v>95</v>
      </c>
      <c r="D13" s="4">
        <v>1</v>
      </c>
      <c r="E13" s="4" t="s">
        <v>107</v>
      </c>
      <c r="F13" s="80">
        <v>38026</v>
      </c>
      <c r="G13" s="5" t="str">
        <f t="shared" si="0"/>
        <v>Senior Secretary/Operations</v>
      </c>
      <c r="H13" s="81">
        <v>0</v>
      </c>
      <c r="I13" s="4" t="s">
        <v>107</v>
      </c>
      <c r="J13" s="82">
        <v>0</v>
      </c>
      <c r="K13" s="82">
        <f t="shared" si="1"/>
        <v>-38026</v>
      </c>
    </row>
    <row r="14" spans="1:11" ht="12.75">
      <c r="A14" s="5">
        <v>57</v>
      </c>
      <c r="B14" s="5" t="s">
        <v>9</v>
      </c>
      <c r="C14" s="5" t="s">
        <v>96</v>
      </c>
      <c r="D14" s="4">
        <v>1</v>
      </c>
      <c r="E14" s="4" t="s">
        <v>107</v>
      </c>
      <c r="F14" s="80">
        <v>38026</v>
      </c>
      <c r="G14" s="5" t="str">
        <f t="shared" si="0"/>
        <v>Senior Secretary/Policy</v>
      </c>
      <c r="H14" s="81">
        <v>0</v>
      </c>
      <c r="I14" s="4" t="s">
        <v>107</v>
      </c>
      <c r="J14" s="82">
        <v>0</v>
      </c>
      <c r="K14" s="82">
        <f t="shared" si="1"/>
        <v>-38026</v>
      </c>
    </row>
    <row r="15" spans="1:11" ht="12.75">
      <c r="A15" s="5">
        <v>57</v>
      </c>
      <c r="B15" s="5" t="s">
        <v>9</v>
      </c>
      <c r="C15" s="5" t="s">
        <v>97</v>
      </c>
      <c r="D15" s="4">
        <v>1</v>
      </c>
      <c r="E15" s="4" t="s">
        <v>108</v>
      </c>
      <c r="F15" s="80">
        <v>39702</v>
      </c>
      <c r="G15" s="5" t="str">
        <f t="shared" si="0"/>
        <v>Secretary/Special Events Coordinator</v>
      </c>
      <c r="H15" s="81">
        <v>0</v>
      </c>
      <c r="I15" s="4" t="s">
        <v>108</v>
      </c>
      <c r="J15" s="82">
        <v>0</v>
      </c>
      <c r="K15" s="82">
        <f t="shared" si="1"/>
        <v>-39702</v>
      </c>
    </row>
    <row r="16" spans="1:11" ht="12.75">
      <c r="A16" s="5">
        <v>57</v>
      </c>
      <c r="B16" s="5" t="s">
        <v>9</v>
      </c>
      <c r="C16" s="5" t="s">
        <v>98</v>
      </c>
      <c r="D16" s="4">
        <v>1</v>
      </c>
      <c r="E16" s="4" t="s">
        <v>109</v>
      </c>
      <c r="F16" s="80">
        <v>32603</v>
      </c>
      <c r="G16" s="5" t="str">
        <f t="shared" si="0"/>
        <v>Secretary</v>
      </c>
      <c r="H16" s="81">
        <v>0</v>
      </c>
      <c r="I16" s="4" t="s">
        <v>109</v>
      </c>
      <c r="J16" s="82">
        <v>0</v>
      </c>
      <c r="K16" s="82">
        <f t="shared" si="1"/>
        <v>-32603</v>
      </c>
    </row>
    <row r="17" spans="1:11" ht="12.75">
      <c r="A17" s="5">
        <v>57</v>
      </c>
      <c r="B17" s="5" t="s">
        <v>9</v>
      </c>
      <c r="C17" s="5" t="s">
        <v>99</v>
      </c>
      <c r="D17" s="4">
        <v>1</v>
      </c>
      <c r="E17" s="4" t="s">
        <v>110</v>
      </c>
      <c r="F17" s="80">
        <v>25207</v>
      </c>
      <c r="G17" s="5" t="str">
        <f t="shared" si="0"/>
        <v>Clerk-Typist 1</v>
      </c>
      <c r="H17" s="81">
        <v>0</v>
      </c>
      <c r="I17" s="4" t="s">
        <v>110</v>
      </c>
      <c r="J17" s="82">
        <v>0</v>
      </c>
      <c r="K17" s="82">
        <f t="shared" si="1"/>
        <v>-25207</v>
      </c>
    </row>
    <row r="18" spans="1:11" ht="12.75">
      <c r="A18" s="5">
        <v>57</v>
      </c>
      <c r="B18" s="5" t="s">
        <v>9</v>
      </c>
      <c r="C18" s="5" t="s">
        <v>100</v>
      </c>
      <c r="D18" s="4">
        <v>1</v>
      </c>
      <c r="E18" s="4" t="s">
        <v>111</v>
      </c>
      <c r="F18" s="80">
        <v>73135</v>
      </c>
      <c r="G18" s="5" t="str">
        <f t="shared" si="0"/>
        <v>Assistant Director</v>
      </c>
      <c r="H18" s="81">
        <v>0</v>
      </c>
      <c r="I18" s="4" t="s">
        <v>111</v>
      </c>
      <c r="J18" s="82">
        <v>0</v>
      </c>
      <c r="K18" s="82">
        <f t="shared" si="1"/>
        <v>-73135</v>
      </c>
    </row>
    <row r="19" spans="1:11" ht="12.75">
      <c r="A19" s="5">
        <v>57</v>
      </c>
      <c r="B19" s="5" t="s">
        <v>9</v>
      </c>
      <c r="C19" s="5" t="s">
        <v>101</v>
      </c>
      <c r="D19" s="4">
        <v>3</v>
      </c>
      <c r="E19" s="4" t="s">
        <v>112</v>
      </c>
      <c r="F19" s="80">
        <v>152691</v>
      </c>
      <c r="G19" s="5" t="str">
        <f t="shared" si="0"/>
        <v>Senior Budget Analyst</v>
      </c>
      <c r="H19" s="81">
        <v>0</v>
      </c>
      <c r="I19" s="4" t="s">
        <v>112</v>
      </c>
      <c r="J19" s="82">
        <v>0</v>
      </c>
      <c r="K19" s="82">
        <f t="shared" si="1"/>
        <v>-152691</v>
      </c>
    </row>
    <row r="20" spans="1:11" ht="12.75">
      <c r="A20" s="5">
        <v>57</v>
      </c>
      <c r="B20" s="5" t="s">
        <v>9</v>
      </c>
      <c r="C20" s="5" t="s">
        <v>102</v>
      </c>
      <c r="D20" s="4">
        <v>2</v>
      </c>
      <c r="E20" s="4" t="s">
        <v>113</v>
      </c>
      <c r="F20" s="80">
        <v>72638</v>
      </c>
      <c r="G20" s="5" t="str">
        <f t="shared" si="0"/>
        <v>Budget/Accounts Technician</v>
      </c>
      <c r="H20" s="81">
        <v>0</v>
      </c>
      <c r="I20" s="4" t="s">
        <v>113</v>
      </c>
      <c r="J20" s="82">
        <v>0</v>
      </c>
      <c r="K20" s="82">
        <f t="shared" si="1"/>
        <v>-72638</v>
      </c>
    </row>
    <row r="21" spans="1:11" ht="12.75">
      <c r="A21" s="5">
        <v>57</v>
      </c>
      <c r="B21" s="5" t="s">
        <v>11</v>
      </c>
      <c r="C21" s="4" t="s">
        <v>50</v>
      </c>
      <c r="D21" s="5"/>
      <c r="E21" s="5"/>
      <c r="F21" s="82"/>
      <c r="G21" s="5" t="s">
        <v>76</v>
      </c>
      <c r="H21" s="81">
        <v>1</v>
      </c>
      <c r="I21" s="4" t="s">
        <v>103</v>
      </c>
      <c r="J21" s="80">
        <v>92982</v>
      </c>
      <c r="K21" s="82">
        <f>J21-F22</f>
        <v>92982</v>
      </c>
    </row>
    <row r="22" spans="1:11" ht="12.75">
      <c r="A22" s="5">
        <v>57</v>
      </c>
      <c r="B22" s="5" t="s">
        <v>11</v>
      </c>
      <c r="C22" s="4" t="s">
        <v>50</v>
      </c>
      <c r="D22" s="5"/>
      <c r="E22" s="5"/>
      <c r="F22" s="82"/>
      <c r="G22" s="5" t="s">
        <v>77</v>
      </c>
      <c r="H22" s="81">
        <v>1</v>
      </c>
      <c r="I22" s="4" t="s">
        <v>103</v>
      </c>
      <c r="J22" s="82">
        <v>89900</v>
      </c>
      <c r="K22" s="82">
        <f>J22-F23</f>
        <v>89900</v>
      </c>
    </row>
    <row r="23" spans="1:11" ht="12.75">
      <c r="A23" s="5">
        <v>57</v>
      </c>
      <c r="B23" s="5" t="s">
        <v>11</v>
      </c>
      <c r="C23" s="4" t="s">
        <v>50</v>
      </c>
      <c r="D23" s="5"/>
      <c r="E23" s="5"/>
      <c r="F23" s="82"/>
      <c r="G23" s="5" t="s">
        <v>78</v>
      </c>
      <c r="H23" s="81">
        <v>1</v>
      </c>
      <c r="I23" s="4" t="s">
        <v>122</v>
      </c>
      <c r="J23" s="82">
        <v>70333</v>
      </c>
      <c r="K23" s="82">
        <f>J23-F25</f>
        <v>70333</v>
      </c>
    </row>
    <row r="24" spans="1:11" ht="12.75">
      <c r="A24" s="5">
        <v>57</v>
      </c>
      <c r="B24" s="5" t="s">
        <v>11</v>
      </c>
      <c r="C24" s="4" t="s">
        <v>50</v>
      </c>
      <c r="D24" s="5"/>
      <c r="E24" s="5"/>
      <c r="F24" s="82"/>
      <c r="G24" s="5" t="s">
        <v>79</v>
      </c>
      <c r="H24" s="81">
        <v>1</v>
      </c>
      <c r="I24" s="4" t="s">
        <v>103</v>
      </c>
      <c r="J24" s="82">
        <v>92286</v>
      </c>
      <c r="K24" s="82">
        <f t="shared" si="1"/>
        <v>92286</v>
      </c>
    </row>
    <row r="25" spans="1:11" ht="12.75">
      <c r="A25" s="5">
        <v>57</v>
      </c>
      <c r="B25" s="5" t="s">
        <v>11</v>
      </c>
      <c r="C25" s="4" t="s">
        <v>50</v>
      </c>
      <c r="D25" s="5"/>
      <c r="E25" s="5"/>
      <c r="F25" s="82"/>
      <c r="G25" s="5" t="s">
        <v>80</v>
      </c>
      <c r="H25" s="81">
        <v>1</v>
      </c>
      <c r="I25" s="4" t="s">
        <v>123</v>
      </c>
      <c r="J25" s="82">
        <v>59543</v>
      </c>
      <c r="K25" s="82">
        <f t="shared" si="1"/>
        <v>59543</v>
      </c>
    </row>
    <row r="26" spans="1:11" ht="12.75">
      <c r="A26" s="5">
        <v>57</v>
      </c>
      <c r="B26" s="5" t="s">
        <v>11</v>
      </c>
      <c r="C26" s="4" t="s">
        <v>50</v>
      </c>
      <c r="D26" s="5"/>
      <c r="E26" s="5"/>
      <c r="F26" s="82"/>
      <c r="G26" s="5" t="s">
        <v>81</v>
      </c>
      <c r="H26" s="81">
        <v>1</v>
      </c>
      <c r="I26" s="4" t="s">
        <v>123</v>
      </c>
      <c r="J26" s="82">
        <v>60000</v>
      </c>
      <c r="K26" s="82">
        <f t="shared" si="1"/>
        <v>60000</v>
      </c>
    </row>
    <row r="27" spans="1:11" ht="12.75">
      <c r="A27" s="5">
        <v>57</v>
      </c>
      <c r="B27" s="5" t="s">
        <v>11</v>
      </c>
      <c r="C27" s="4" t="s">
        <v>50</v>
      </c>
      <c r="D27" s="5"/>
      <c r="E27" s="5"/>
      <c r="F27" s="82"/>
      <c r="G27" s="5" t="s">
        <v>82</v>
      </c>
      <c r="H27" s="81">
        <v>1</v>
      </c>
      <c r="I27" s="4" t="s">
        <v>122</v>
      </c>
      <c r="J27" s="82">
        <v>70333</v>
      </c>
      <c r="K27" s="82">
        <f t="shared" si="1"/>
        <v>70333</v>
      </c>
    </row>
    <row r="28" spans="1:11" ht="12.75">
      <c r="A28" s="5">
        <v>57</v>
      </c>
      <c r="B28" s="5" t="s">
        <v>11</v>
      </c>
      <c r="C28" s="4" t="s">
        <v>50</v>
      </c>
      <c r="D28" s="5"/>
      <c r="E28" s="5"/>
      <c r="F28" s="82"/>
      <c r="G28" s="5" t="s">
        <v>83</v>
      </c>
      <c r="H28" s="81">
        <v>1</v>
      </c>
      <c r="I28" s="4" t="s">
        <v>122</v>
      </c>
      <c r="J28" s="82">
        <v>70333</v>
      </c>
      <c r="K28" s="82">
        <f t="shared" si="1"/>
        <v>70333</v>
      </c>
    </row>
    <row r="29" spans="1:11" ht="12.75">
      <c r="A29" s="5">
        <v>57</v>
      </c>
      <c r="B29" s="5" t="s">
        <v>11</v>
      </c>
      <c r="C29" s="4" t="s">
        <v>50</v>
      </c>
      <c r="D29" s="5"/>
      <c r="E29" s="5"/>
      <c r="F29" s="82"/>
      <c r="G29" s="83" t="s">
        <v>115</v>
      </c>
      <c r="H29" s="81">
        <v>1</v>
      </c>
      <c r="I29" s="5"/>
      <c r="J29" s="82">
        <v>40000</v>
      </c>
      <c r="K29" s="82">
        <f t="shared" si="1"/>
        <v>40000</v>
      </c>
    </row>
    <row r="30" spans="1:11" ht="12.75">
      <c r="A30" s="5">
        <v>57</v>
      </c>
      <c r="B30" s="5" t="s">
        <v>11</v>
      </c>
      <c r="C30" s="4" t="s">
        <v>50</v>
      </c>
      <c r="D30" s="5"/>
      <c r="E30" s="5"/>
      <c r="F30" s="82"/>
      <c r="G30" s="83" t="s">
        <v>116</v>
      </c>
      <c r="H30" s="81">
        <v>1</v>
      </c>
      <c r="I30" s="5"/>
      <c r="J30" s="82">
        <v>35900</v>
      </c>
      <c r="K30" s="82">
        <f t="shared" si="1"/>
        <v>35900</v>
      </c>
    </row>
    <row r="31" spans="1:11" ht="12.75">
      <c r="A31" s="5">
        <v>57</v>
      </c>
      <c r="B31" s="5" t="s">
        <v>11</v>
      </c>
      <c r="C31" s="4" t="s">
        <v>50</v>
      </c>
      <c r="D31" s="5"/>
      <c r="E31" s="5"/>
      <c r="F31" s="82"/>
      <c r="G31" s="5" t="s">
        <v>84</v>
      </c>
      <c r="H31" s="81">
        <v>1</v>
      </c>
      <c r="I31" s="4" t="s">
        <v>124</v>
      </c>
      <c r="J31" s="82">
        <v>85292</v>
      </c>
      <c r="K31" s="82">
        <f>J31-F29</f>
        <v>85292</v>
      </c>
    </row>
    <row r="32" spans="1:11" ht="12.75">
      <c r="A32" s="5">
        <v>57</v>
      </c>
      <c r="B32" s="5" t="s">
        <v>11</v>
      </c>
      <c r="C32" s="4" t="s">
        <v>50</v>
      </c>
      <c r="D32" s="5"/>
      <c r="E32" s="5"/>
      <c r="F32" s="82"/>
      <c r="G32" s="5" t="s">
        <v>85</v>
      </c>
      <c r="H32" s="81">
        <v>1</v>
      </c>
      <c r="I32" s="5"/>
      <c r="J32" s="82">
        <v>41999</v>
      </c>
      <c r="K32" s="82">
        <f>J32-F30</f>
        <v>41999</v>
      </c>
    </row>
    <row r="33" spans="1:11" ht="12.75">
      <c r="A33" s="5">
        <v>57</v>
      </c>
      <c r="B33" s="5" t="s">
        <v>11</v>
      </c>
      <c r="C33" s="4" t="s">
        <v>50</v>
      </c>
      <c r="D33" s="5"/>
      <c r="E33" s="5"/>
      <c r="F33" s="82"/>
      <c r="G33" s="5" t="s">
        <v>86</v>
      </c>
      <c r="H33" s="81">
        <v>1</v>
      </c>
      <c r="I33" s="5"/>
      <c r="J33" s="82">
        <v>31000</v>
      </c>
      <c r="K33" s="82">
        <f>J33-F31</f>
        <v>31000</v>
      </c>
    </row>
    <row r="34" spans="1:11" ht="12.75">
      <c r="A34" s="5">
        <v>57</v>
      </c>
      <c r="B34" s="5" t="s">
        <v>11</v>
      </c>
      <c r="C34" s="4" t="s">
        <v>50</v>
      </c>
      <c r="D34" s="5"/>
      <c r="E34" s="5"/>
      <c r="F34" s="82"/>
      <c r="G34" s="5" t="s">
        <v>87</v>
      </c>
      <c r="H34" s="81">
        <v>1</v>
      </c>
      <c r="I34" s="4" t="s">
        <v>122</v>
      </c>
      <c r="J34" s="82">
        <v>70333</v>
      </c>
      <c r="K34" s="82">
        <f>J34-F32</f>
        <v>70333</v>
      </c>
    </row>
    <row r="35" spans="1:11" ht="12.75">
      <c r="A35" s="5">
        <v>57</v>
      </c>
      <c r="B35" s="5" t="s">
        <v>11</v>
      </c>
      <c r="C35" s="4" t="s">
        <v>50</v>
      </c>
      <c r="D35" s="5"/>
      <c r="E35" s="5"/>
      <c r="F35" s="82"/>
      <c r="G35" s="5" t="s">
        <v>120</v>
      </c>
      <c r="H35" s="81">
        <v>1</v>
      </c>
      <c r="I35" s="4" t="s">
        <v>114</v>
      </c>
      <c r="J35" s="82">
        <v>60130</v>
      </c>
      <c r="K35" s="82">
        <f>J35-F32</f>
        <v>60130</v>
      </c>
    </row>
    <row r="36" spans="1:11" s="78" customFormat="1" ht="25.5">
      <c r="A36" s="5">
        <v>57</v>
      </c>
      <c r="B36" s="84" t="s">
        <v>11</v>
      </c>
      <c r="C36" s="84" t="s">
        <v>117</v>
      </c>
      <c r="D36" s="88">
        <v>0</v>
      </c>
      <c r="E36" s="85" t="s">
        <v>118</v>
      </c>
      <c r="F36" s="86">
        <v>0</v>
      </c>
      <c r="G36" s="84" t="s">
        <v>119</v>
      </c>
      <c r="H36" s="87"/>
      <c r="I36" s="85" t="s">
        <v>121</v>
      </c>
      <c r="J36" s="86">
        <v>18750</v>
      </c>
      <c r="K36" s="86">
        <f>J36-F33</f>
        <v>18750</v>
      </c>
    </row>
    <row r="37" spans="1:11" ht="12.75">
      <c r="A37" s="5"/>
      <c r="B37" s="5"/>
      <c r="C37" s="5"/>
      <c r="D37" s="5"/>
      <c r="E37" s="5"/>
      <c r="F37" s="82"/>
      <c r="G37" s="5"/>
      <c r="H37" s="81"/>
      <c r="I37" s="5"/>
      <c r="J37" s="82"/>
      <c r="K37" s="82"/>
    </row>
    <row r="38" spans="1:11" ht="12.75">
      <c r="A38" s="102" t="s">
        <v>28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1" ht="12.75">
      <c r="A39" s="5">
        <v>96</v>
      </c>
      <c r="B39" s="5" t="s">
        <v>11</v>
      </c>
      <c r="C39" s="4" t="s">
        <v>50</v>
      </c>
      <c r="D39" s="4"/>
      <c r="E39" s="4"/>
      <c r="F39" s="80"/>
      <c r="G39" s="5" t="s">
        <v>100</v>
      </c>
      <c r="H39" s="4">
        <v>1</v>
      </c>
      <c r="I39" s="4" t="s">
        <v>111</v>
      </c>
      <c r="J39" s="80">
        <v>73135</v>
      </c>
      <c r="K39" s="82">
        <f>J39-F39</f>
        <v>73135</v>
      </c>
    </row>
    <row r="40" spans="1:11" ht="12.75">
      <c r="A40" s="5">
        <v>96</v>
      </c>
      <c r="B40" s="5" t="s">
        <v>11</v>
      </c>
      <c r="C40" s="4" t="s">
        <v>50</v>
      </c>
      <c r="D40" s="4"/>
      <c r="E40" s="4"/>
      <c r="F40" s="80"/>
      <c r="G40" s="5" t="s">
        <v>101</v>
      </c>
      <c r="H40" s="4">
        <v>3</v>
      </c>
      <c r="I40" s="4" t="s">
        <v>112</v>
      </c>
      <c r="J40" s="80">
        <v>152691</v>
      </c>
      <c r="K40" s="82">
        <f>J40-F40</f>
        <v>152691</v>
      </c>
    </row>
    <row r="41" spans="1:11" ht="12.75">
      <c r="A41" s="5">
        <v>96</v>
      </c>
      <c r="B41" s="5" t="s">
        <v>11</v>
      </c>
      <c r="C41" s="4" t="s">
        <v>50</v>
      </c>
      <c r="D41" s="4"/>
      <c r="E41" s="4"/>
      <c r="F41" s="80"/>
      <c r="G41" s="5" t="s">
        <v>102</v>
      </c>
      <c r="H41" s="4">
        <v>2</v>
      </c>
      <c r="I41" s="4" t="s">
        <v>113</v>
      </c>
      <c r="J41" s="80">
        <v>72638</v>
      </c>
      <c r="K41" s="82">
        <f>J41-F41</f>
        <v>72638</v>
      </c>
    </row>
    <row r="42" spans="1:11" ht="12.75">
      <c r="A42" s="5"/>
      <c r="B42" s="5"/>
      <c r="C42" s="5"/>
      <c r="D42" s="5"/>
      <c r="E42" s="5"/>
      <c r="F42" s="82"/>
      <c r="G42" s="5"/>
      <c r="H42" s="81"/>
      <c r="I42" s="5"/>
      <c r="J42" s="82"/>
      <c r="K42" s="82"/>
    </row>
    <row r="43" spans="1:11" ht="12.75">
      <c r="A43" s="102" t="s">
        <v>21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1:11" ht="12.75">
      <c r="A44" s="5">
        <v>107</v>
      </c>
      <c r="B44" s="5" t="s">
        <v>11</v>
      </c>
      <c r="C44" s="5" t="s">
        <v>127</v>
      </c>
      <c r="D44" s="4">
        <v>0</v>
      </c>
      <c r="E44" s="89">
        <v>57963</v>
      </c>
      <c r="F44" s="82">
        <v>0</v>
      </c>
      <c r="G44" s="5" t="s">
        <v>127</v>
      </c>
      <c r="H44" s="4">
        <v>1</v>
      </c>
      <c r="I44" s="89">
        <v>57963</v>
      </c>
      <c r="J44" s="80">
        <v>57963</v>
      </c>
      <c r="K44" s="82">
        <f>J44-F44</f>
        <v>57963</v>
      </c>
    </row>
    <row r="45" spans="1:11" ht="12.75">
      <c r="A45" s="102" t="s">
        <v>132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ht="12.75">
      <c r="A46" s="5">
        <v>148</v>
      </c>
      <c r="B46" s="5" t="s">
        <v>9</v>
      </c>
      <c r="C46" s="5" t="s">
        <v>131</v>
      </c>
      <c r="D46" s="4">
        <v>1</v>
      </c>
      <c r="E46" s="4" t="s">
        <v>133</v>
      </c>
      <c r="F46" s="82">
        <v>92285</v>
      </c>
      <c r="G46" s="5" t="s">
        <v>131</v>
      </c>
      <c r="H46" s="4">
        <v>0</v>
      </c>
      <c r="I46" s="4" t="s">
        <v>133</v>
      </c>
      <c r="J46" s="82">
        <v>0</v>
      </c>
      <c r="K46" s="82">
        <f>J46-F46</f>
        <v>-92285</v>
      </c>
    </row>
    <row r="47" spans="1:11" ht="12.75">
      <c r="A47" s="5"/>
      <c r="B47" s="5"/>
      <c r="C47" s="5"/>
      <c r="D47" s="5"/>
      <c r="E47" s="5"/>
      <c r="F47" s="82"/>
      <c r="G47" s="5"/>
      <c r="H47" s="81"/>
      <c r="I47" s="5"/>
      <c r="J47" s="82"/>
      <c r="K47" s="5"/>
    </row>
    <row r="48" spans="1:12" ht="12.75">
      <c r="A48" s="102" t="s">
        <v>22</v>
      </c>
      <c r="B48" s="102" t="s">
        <v>22</v>
      </c>
      <c r="C48" s="102"/>
      <c r="D48" s="102"/>
      <c r="E48" s="102"/>
      <c r="F48" s="102"/>
      <c r="G48" s="102"/>
      <c r="H48" s="102"/>
      <c r="I48" s="102"/>
      <c r="J48" s="102"/>
      <c r="K48" s="102"/>
      <c r="L48" s="28"/>
    </row>
    <row r="49" spans="1:11" ht="12.75">
      <c r="A49" s="5">
        <v>179</v>
      </c>
      <c r="B49" s="5" t="s">
        <v>9</v>
      </c>
      <c r="C49" s="5" t="s">
        <v>128</v>
      </c>
      <c r="D49" s="4">
        <v>12</v>
      </c>
      <c r="E49" s="80">
        <v>77927</v>
      </c>
      <c r="F49" s="82">
        <f>D49*E49</f>
        <v>935124</v>
      </c>
      <c r="G49" s="5" t="s">
        <v>128</v>
      </c>
      <c r="H49" s="4">
        <v>9</v>
      </c>
      <c r="I49" s="80">
        <v>77927</v>
      </c>
      <c r="J49" s="82">
        <f>H49*I49</f>
        <v>701343</v>
      </c>
      <c r="K49" s="82">
        <f>J49-F49</f>
        <v>-233781</v>
      </c>
    </row>
    <row r="50" spans="1:11" ht="12.75">
      <c r="A50" s="5">
        <v>179</v>
      </c>
      <c r="B50" s="5" t="s">
        <v>9</v>
      </c>
      <c r="C50" s="5" t="s">
        <v>129</v>
      </c>
      <c r="D50" s="4">
        <v>45</v>
      </c>
      <c r="E50" s="80">
        <v>36500</v>
      </c>
      <c r="F50" s="82">
        <v>3885846</v>
      </c>
      <c r="G50" s="5" t="s">
        <v>129</v>
      </c>
      <c r="H50" s="4">
        <v>45</v>
      </c>
      <c r="I50" s="5">
        <v>36500</v>
      </c>
      <c r="J50" s="82">
        <v>3385846</v>
      </c>
      <c r="K50" s="82">
        <f>J50-F50</f>
        <v>-500000</v>
      </c>
    </row>
    <row r="51" spans="1:11" ht="12.75">
      <c r="A51" s="5">
        <v>179</v>
      </c>
      <c r="B51" s="5" t="s">
        <v>9</v>
      </c>
      <c r="C51" s="5" t="s">
        <v>130</v>
      </c>
      <c r="D51" s="4">
        <v>159</v>
      </c>
      <c r="E51" s="5">
        <v>60.61</v>
      </c>
      <c r="F51" s="82">
        <v>1927398</v>
      </c>
      <c r="G51" s="5" t="s">
        <v>130</v>
      </c>
      <c r="H51" s="4">
        <v>159</v>
      </c>
      <c r="I51" s="5">
        <v>60.61</v>
      </c>
      <c r="J51" s="82">
        <v>1881940</v>
      </c>
      <c r="K51" s="82">
        <f>J51-F51</f>
        <v>-45458</v>
      </c>
    </row>
    <row r="52" spans="1:11" ht="12.75">
      <c r="A52" s="15"/>
      <c r="B52" s="15"/>
      <c r="C52" s="15"/>
      <c r="D52" s="15"/>
      <c r="E52" s="15"/>
      <c r="F52" s="16"/>
      <c r="G52" s="15"/>
      <c r="H52" s="96"/>
      <c r="I52" s="15"/>
      <c r="J52" s="16"/>
      <c r="K52" s="15"/>
    </row>
    <row r="53" spans="1:11" ht="12.75">
      <c r="A53" s="56"/>
      <c r="B53" s="56"/>
      <c r="C53" s="56"/>
      <c r="D53" s="56"/>
      <c r="E53" s="56"/>
      <c r="F53" s="97"/>
      <c r="G53" s="56"/>
      <c r="H53" s="98"/>
      <c r="I53" s="56"/>
      <c r="J53" s="97"/>
      <c r="K53" s="56"/>
    </row>
    <row r="54" spans="1:11" ht="12.75">
      <c r="A54" s="103" t="s">
        <v>13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1:11" ht="12.75">
      <c r="A55" s="5">
        <v>187</v>
      </c>
      <c r="B55" s="5" t="s">
        <v>11</v>
      </c>
      <c r="C55" s="5" t="s">
        <v>139</v>
      </c>
      <c r="D55" s="4">
        <v>0</v>
      </c>
      <c r="E55" s="80">
        <v>60351.36</v>
      </c>
      <c r="F55" s="82">
        <v>0</v>
      </c>
      <c r="G55" s="5" t="s">
        <v>139</v>
      </c>
      <c r="H55" s="4" t="s">
        <v>140</v>
      </c>
      <c r="I55" s="80">
        <v>60351.36</v>
      </c>
      <c r="J55" s="82">
        <v>784568</v>
      </c>
      <c r="K55" s="82">
        <f>J55-F55</f>
        <v>784568</v>
      </c>
    </row>
    <row r="56" spans="1:11" ht="12.75">
      <c r="A56" s="5">
        <v>187</v>
      </c>
      <c r="B56" s="5" t="s">
        <v>9</v>
      </c>
      <c r="C56" s="5" t="s">
        <v>141</v>
      </c>
      <c r="D56" s="4">
        <v>139</v>
      </c>
      <c r="E56" s="80">
        <v>52122</v>
      </c>
      <c r="F56" s="82">
        <v>7244958</v>
      </c>
      <c r="G56" s="5" t="str">
        <f aca="true" t="shared" si="2" ref="G56:G61">C56</f>
        <v>Master Firefighter</v>
      </c>
      <c r="H56" s="4">
        <v>134</v>
      </c>
      <c r="I56" s="80">
        <v>52122</v>
      </c>
      <c r="J56" s="82">
        <v>6984348</v>
      </c>
      <c r="K56" s="82">
        <f aca="true" t="shared" si="3" ref="K56:K61">J56-F56</f>
        <v>-260610</v>
      </c>
    </row>
    <row r="57" spans="1:11" ht="12.75">
      <c r="A57" s="5">
        <v>187</v>
      </c>
      <c r="B57" s="5" t="s">
        <v>11</v>
      </c>
      <c r="C57" s="5" t="s">
        <v>142</v>
      </c>
      <c r="D57" s="4">
        <v>168</v>
      </c>
      <c r="E57" s="80">
        <v>49877</v>
      </c>
      <c r="F57" s="82">
        <v>8379336</v>
      </c>
      <c r="G57" s="5" t="str">
        <f t="shared" si="2"/>
        <v>Firefighter Fourth Year</v>
      </c>
      <c r="H57" s="4">
        <v>178</v>
      </c>
      <c r="I57" s="80">
        <v>49877</v>
      </c>
      <c r="J57" s="82">
        <v>8878106</v>
      </c>
      <c r="K57" s="82">
        <f t="shared" si="3"/>
        <v>498770</v>
      </c>
    </row>
    <row r="58" spans="1:11" ht="12.75">
      <c r="A58" s="5">
        <v>187</v>
      </c>
      <c r="B58" s="5" t="s">
        <v>9</v>
      </c>
      <c r="C58" s="5" t="s">
        <v>143</v>
      </c>
      <c r="D58" s="4">
        <v>64</v>
      </c>
      <c r="E58" s="80">
        <v>38504</v>
      </c>
      <c r="F58" s="82">
        <v>565564</v>
      </c>
      <c r="G58" s="5" t="str">
        <f t="shared" si="2"/>
        <v>Firefighter Second Year</v>
      </c>
      <c r="H58" s="4">
        <v>56</v>
      </c>
      <c r="I58" s="80">
        <v>38504</v>
      </c>
      <c r="J58" s="82">
        <v>497587</v>
      </c>
      <c r="K58" s="82">
        <f t="shared" si="3"/>
        <v>-67977</v>
      </c>
    </row>
    <row r="59" spans="1:11" ht="12.75">
      <c r="A59" s="5">
        <v>187</v>
      </c>
      <c r="B59" s="5" t="s">
        <v>9</v>
      </c>
      <c r="C59" s="5" t="s">
        <v>144</v>
      </c>
      <c r="D59" s="4">
        <v>160</v>
      </c>
      <c r="E59" s="80">
        <v>32733</v>
      </c>
      <c r="F59" s="82">
        <v>2884789</v>
      </c>
      <c r="G59" s="5" t="str">
        <f t="shared" si="2"/>
        <v>Firefighter First Year</v>
      </c>
      <c r="H59" s="4">
        <v>74</v>
      </c>
      <c r="I59" s="80">
        <v>32733</v>
      </c>
      <c r="J59" s="82">
        <v>2067209</v>
      </c>
      <c r="K59" s="82">
        <f t="shared" si="3"/>
        <v>-817580</v>
      </c>
    </row>
    <row r="60" spans="1:11" ht="12.75">
      <c r="A60" s="5">
        <v>187</v>
      </c>
      <c r="B60" s="5" t="s">
        <v>9</v>
      </c>
      <c r="C60" s="5" t="s">
        <v>145</v>
      </c>
      <c r="D60" s="4" t="s">
        <v>140</v>
      </c>
      <c r="E60" s="80">
        <v>99</v>
      </c>
      <c r="F60" s="82">
        <v>1298880</v>
      </c>
      <c r="G60" s="5" t="str">
        <f t="shared" si="2"/>
        <v>Firefighter Recruit</v>
      </c>
      <c r="H60" s="6" t="s">
        <v>140</v>
      </c>
      <c r="I60" s="80">
        <v>99</v>
      </c>
      <c r="J60" s="82">
        <v>1043290</v>
      </c>
      <c r="K60" s="82">
        <f t="shared" si="3"/>
        <v>-255590</v>
      </c>
    </row>
    <row r="61" spans="1:11" ht="12.75">
      <c r="A61" s="5">
        <v>187</v>
      </c>
      <c r="B61" s="5" t="s">
        <v>11</v>
      </c>
      <c r="C61" s="5" t="s">
        <v>146</v>
      </c>
      <c r="D61" s="4" t="s">
        <v>140</v>
      </c>
      <c r="E61" s="80">
        <v>5840</v>
      </c>
      <c r="F61" s="82">
        <v>11096</v>
      </c>
      <c r="G61" s="5" t="str">
        <f t="shared" si="2"/>
        <v>Hazmat</v>
      </c>
      <c r="H61" s="4"/>
      <c r="I61" s="80">
        <v>11648</v>
      </c>
      <c r="J61" s="82">
        <v>22131</v>
      </c>
      <c r="K61" s="82">
        <f t="shared" si="3"/>
        <v>11035</v>
      </c>
    </row>
    <row r="62" spans="1:11" ht="12.75">
      <c r="A62" s="102" t="s">
        <v>70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1:11" ht="12.75">
      <c r="A63" s="83">
        <v>232</v>
      </c>
      <c r="B63" s="83" t="s">
        <v>9</v>
      </c>
      <c r="C63" s="83" t="s">
        <v>131</v>
      </c>
      <c r="D63" s="61">
        <v>1</v>
      </c>
      <c r="E63" s="4" t="s">
        <v>124</v>
      </c>
      <c r="F63" s="82">
        <v>85292</v>
      </c>
      <c r="G63" s="83" t="s">
        <v>131</v>
      </c>
      <c r="H63" s="61">
        <v>0</v>
      </c>
      <c r="I63" s="4" t="s">
        <v>124</v>
      </c>
      <c r="J63" s="82">
        <v>0</v>
      </c>
      <c r="K63" s="82">
        <f>J63-F63</f>
        <v>-85292</v>
      </c>
    </row>
    <row r="64" ht="12.75">
      <c r="H64" s="77"/>
    </row>
    <row r="65" spans="8:11" ht="12.75">
      <c r="H65" s="77"/>
      <c r="I65" s="92"/>
      <c r="J65" s="93" t="s">
        <v>134</v>
      </c>
      <c r="K65" s="94">
        <f>SUM(K5:K36)+K39+K40+K41+K44+K46+K49+K50+K51+K63</f>
        <v>-649025</v>
      </c>
    </row>
    <row r="66" ht="12.75">
      <c r="H66" s="77"/>
    </row>
  </sheetData>
  <mergeCells count="7">
    <mergeCell ref="A62:K62"/>
    <mergeCell ref="A45:K45"/>
    <mergeCell ref="A4:K4"/>
    <mergeCell ref="A38:K38"/>
    <mergeCell ref="A43:K43"/>
    <mergeCell ref="A48:K48"/>
    <mergeCell ref="A54:K54"/>
  </mergeCells>
  <printOptions horizontalCentered="1"/>
  <pageMargins left="0.17" right="0.28" top="0.54" bottom="0.53" header="0.34" footer="0.29"/>
  <pageSetup fitToHeight="5" horizontalDpi="600" verticalDpi="600" orientation="landscape" scale="77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landola</dc:creator>
  <cp:keywords/>
  <dc:description/>
  <cp:lastModifiedBy>dohenym</cp:lastModifiedBy>
  <cp:lastPrinted>2006-03-17T21:28:15Z</cp:lastPrinted>
  <dcterms:created xsi:type="dcterms:W3CDTF">2006-02-21T17:00:48Z</dcterms:created>
  <dcterms:modified xsi:type="dcterms:W3CDTF">2006-04-06T13:40:56Z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-2034003081</vt:i4>
  </property>
  <property fmtid="{D5CDD505-2E9C-101B-9397-08002B2CF9AE}" pid="3" name="_EmailSubject">
    <vt:lpwstr>budget amendments</vt:lpwstr>
  </property>
  <property fmtid="{D5CDD505-2E9C-101B-9397-08002B2CF9AE}" pid="4" name="_AuthorEmail">
    <vt:lpwstr>Anthony.Landolina@city.pittsburgh.pa.us</vt:lpwstr>
  </property>
  <property fmtid="{D5CDD505-2E9C-101B-9397-08002B2CF9AE}" pid="5" name="_AuthorEmailDisplayName">
    <vt:lpwstr>Landolina, Anthony</vt:lpwstr>
  </property>
  <property fmtid="{D5CDD505-2E9C-101B-9397-08002B2CF9AE}" pid="6" name="_ReviewingToolsShownOnce">
    <vt:lpwstr/>
  </property>
</Properties>
</file>