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W:\Legislative Information Center\Daystar\Legistar\Import\Import\2024 DOC\11-19\"/>
    </mc:Choice>
  </mc:AlternateContent>
  <xr:revisionPtr revIDLastSave="0" documentId="8_{7D01FB1D-172A-42CF-8684-57A892A56B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SC." sheetId="9" r:id="rId1"/>
    <sheet name="PLANNING " sheetId="2" r:id="rId2"/>
    <sheet name="PLI" sheetId="6" r:id="rId3"/>
    <sheet name="PUBLIC SAFETY" sheetId="16" r:id="rId4"/>
    <sheet name="PS - FILM &amp; EVENT" sheetId="14" r:id="rId5"/>
    <sheet name="PS - REIMBURSABLE" sheetId="15" r:id="rId6"/>
    <sheet name="PARKS &amp; REC" sheetId="5" r:id="rId7"/>
    <sheet name="DPW" sheetId="13" r:id="rId8"/>
    <sheet name="DOMI" sheetId="12" r:id="rId9"/>
  </sheets>
  <definedNames>
    <definedName name="_xlnm.Print_Area" localSheetId="8">DOMI!$A$1:$C$125</definedName>
    <definedName name="_xlnm.Print_Area" localSheetId="7">DPW!$A$1:$C$237</definedName>
    <definedName name="_xlnm.Print_Area" localSheetId="0">MISC.!$A$1:$C$42</definedName>
    <definedName name="_xlnm.Print_Area" localSheetId="6">'PARKS &amp; REC'!$A$1:$C$104</definedName>
    <definedName name="_xlnm.Print_Area" localSheetId="1">'PLANNING '!$A$1:$C$46</definedName>
    <definedName name="_xlnm.Print_Area" localSheetId="2">PLI!$A$1:$C$97</definedName>
    <definedName name="_xlnm.Print_Area" localSheetId="4">'PS - FILM &amp; EVENT'!$A$1:$C$119</definedName>
    <definedName name="_xlnm.Print_Area" localSheetId="5">'PS - REIMBURSABLE'!$A$1:$C$60</definedName>
    <definedName name="_xlnm.Print_Area" localSheetId="3">'PUBLIC SAFETY'!$A$1:$C$163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6" l="1"/>
  <c r="E95" i="6"/>
  <c r="E5" i="12"/>
  <c r="F5" i="12"/>
  <c r="E6" i="12"/>
  <c r="F6" i="12"/>
  <c r="E7" i="12"/>
  <c r="E8" i="12"/>
  <c r="E9" i="12"/>
  <c r="E10" i="12"/>
  <c r="F10" i="12"/>
  <c r="E11" i="12"/>
  <c r="E12" i="12"/>
  <c r="F12" i="12"/>
  <c r="E13" i="12"/>
  <c r="F13" i="12"/>
  <c r="E14" i="12"/>
  <c r="F14" i="12"/>
  <c r="E15" i="12"/>
  <c r="F15" i="12"/>
  <c r="E16" i="12"/>
  <c r="F16" i="12"/>
  <c r="E17" i="12"/>
  <c r="F17" i="12"/>
  <c r="E18" i="12"/>
  <c r="F18" i="12"/>
  <c r="E19" i="12"/>
  <c r="F19" i="12"/>
  <c r="E20" i="12"/>
  <c r="F20" i="12"/>
  <c r="E21" i="12"/>
  <c r="F21" i="12"/>
  <c r="E22" i="12"/>
  <c r="F22" i="12"/>
  <c r="E23" i="12"/>
  <c r="F23" i="12"/>
  <c r="E24" i="12"/>
  <c r="F24" i="12"/>
  <c r="E25" i="12"/>
  <c r="E26" i="12"/>
  <c r="E27" i="12"/>
  <c r="E28" i="12"/>
  <c r="E29" i="12"/>
  <c r="E30" i="12"/>
  <c r="E31" i="12"/>
  <c r="E32" i="12"/>
  <c r="E33" i="12"/>
  <c r="E34" i="12"/>
  <c r="E35" i="12"/>
  <c r="F35" i="12"/>
  <c r="E36" i="12"/>
  <c r="F36" i="12"/>
  <c r="E37" i="12"/>
  <c r="E38" i="12"/>
  <c r="E39" i="12"/>
  <c r="E40" i="12"/>
  <c r="E41" i="12"/>
  <c r="E42" i="12"/>
  <c r="E43" i="12"/>
  <c r="E44" i="12"/>
  <c r="E45" i="12"/>
  <c r="F45" i="12"/>
  <c r="E46" i="12"/>
  <c r="F46" i="12"/>
  <c r="E48" i="12"/>
  <c r="E49" i="12"/>
  <c r="E50" i="12"/>
  <c r="E52" i="12"/>
  <c r="F52" i="12"/>
  <c r="E53" i="12"/>
  <c r="F53" i="12"/>
  <c r="E54" i="12"/>
  <c r="F54" i="12"/>
  <c r="E55" i="12"/>
  <c r="F55" i="12"/>
  <c r="E56" i="12"/>
  <c r="F56" i="12"/>
  <c r="E57" i="12"/>
  <c r="F57" i="12"/>
  <c r="E58" i="12"/>
  <c r="F58" i="12"/>
  <c r="E59" i="12"/>
  <c r="F59" i="12"/>
  <c r="E60" i="12"/>
  <c r="F60" i="12"/>
  <c r="E61" i="12"/>
  <c r="F61" i="12"/>
  <c r="E62" i="12"/>
  <c r="F62" i="12"/>
  <c r="E63" i="12"/>
  <c r="F63" i="12"/>
  <c r="E64" i="12"/>
  <c r="F64" i="12"/>
  <c r="E65" i="12"/>
  <c r="F65" i="12"/>
  <c r="E66" i="12"/>
  <c r="F66" i="12"/>
  <c r="E67" i="12"/>
  <c r="F67" i="12"/>
  <c r="E68" i="12"/>
  <c r="F68" i="12"/>
  <c r="E69" i="12"/>
  <c r="F69" i="12"/>
  <c r="E70" i="12"/>
  <c r="F70" i="12"/>
  <c r="E71" i="12"/>
  <c r="F71" i="12"/>
  <c r="E72" i="12"/>
  <c r="F72" i="12"/>
  <c r="E73" i="12"/>
  <c r="F73" i="12"/>
  <c r="E75" i="12"/>
  <c r="F75" i="12"/>
  <c r="E76" i="12"/>
  <c r="F76" i="12"/>
  <c r="E77" i="12"/>
  <c r="E78" i="12"/>
  <c r="F78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4" i="12"/>
  <c r="E105" i="12"/>
  <c r="E106" i="12"/>
  <c r="E107" i="12"/>
  <c r="E108" i="12"/>
  <c r="E109" i="12"/>
  <c r="E110" i="12"/>
  <c r="E111" i="12"/>
  <c r="E112" i="12"/>
  <c r="E113" i="12"/>
  <c r="E116" i="12"/>
  <c r="E117" i="12"/>
  <c r="E118" i="12"/>
  <c r="E119" i="12"/>
  <c r="E122" i="12"/>
  <c r="E123" i="12"/>
  <c r="E3" i="12"/>
  <c r="F3" i="12"/>
  <c r="F4" i="12"/>
  <c r="E4" i="12"/>
  <c r="E6" i="13"/>
  <c r="F6" i="13"/>
  <c r="E8" i="13"/>
  <c r="F8" i="13"/>
  <c r="E9" i="13"/>
  <c r="F9" i="13"/>
  <c r="E11" i="13"/>
  <c r="F11" i="13"/>
  <c r="E12" i="13"/>
  <c r="F12" i="13"/>
  <c r="E13" i="13"/>
  <c r="F13" i="13"/>
  <c r="E14" i="13"/>
  <c r="F14" i="13"/>
  <c r="E16" i="13"/>
  <c r="F16" i="13"/>
  <c r="E17" i="13"/>
  <c r="F17" i="13"/>
  <c r="E18" i="13"/>
  <c r="F18" i="13"/>
  <c r="E20" i="13"/>
  <c r="F20" i="13"/>
  <c r="E21" i="13"/>
  <c r="F21" i="13"/>
  <c r="E22" i="13"/>
  <c r="F22" i="13"/>
  <c r="E24" i="13"/>
  <c r="F24" i="13"/>
  <c r="E25" i="13"/>
  <c r="F25" i="13"/>
  <c r="E26" i="13"/>
  <c r="F26" i="13"/>
  <c r="E27" i="13"/>
  <c r="F27" i="13"/>
  <c r="E28" i="13"/>
  <c r="F28" i="13"/>
  <c r="E29" i="13"/>
  <c r="F29" i="13"/>
  <c r="E30" i="13"/>
  <c r="F30" i="13"/>
  <c r="E31" i="13"/>
  <c r="F31" i="13"/>
  <c r="E32" i="13"/>
  <c r="F32" i="13"/>
  <c r="E33" i="13"/>
  <c r="F33" i="13"/>
  <c r="E34" i="13"/>
  <c r="F34" i="13"/>
  <c r="E35" i="13"/>
  <c r="F35" i="13"/>
  <c r="E36" i="13"/>
  <c r="F36" i="13"/>
  <c r="E37" i="13"/>
  <c r="F37" i="13"/>
  <c r="E38" i="13"/>
  <c r="F38" i="13"/>
  <c r="E39" i="13"/>
  <c r="F39" i="13"/>
  <c r="E40" i="13"/>
  <c r="F40" i="13"/>
  <c r="E41" i="13"/>
  <c r="F41" i="13"/>
  <c r="E42" i="13"/>
  <c r="F42" i="13"/>
  <c r="E43" i="13"/>
  <c r="F43" i="13"/>
  <c r="E44" i="13"/>
  <c r="F44" i="13"/>
  <c r="E45" i="13"/>
  <c r="F45" i="13"/>
  <c r="E46" i="13"/>
  <c r="F46" i="13"/>
  <c r="E47" i="13"/>
  <c r="F47" i="13"/>
  <c r="E48" i="13"/>
  <c r="F48" i="13"/>
  <c r="E49" i="13"/>
  <c r="F49" i="13"/>
  <c r="E50" i="13"/>
  <c r="F50" i="13"/>
  <c r="E51" i="13"/>
  <c r="F51" i="13"/>
  <c r="E52" i="13"/>
  <c r="F52" i="13"/>
  <c r="E53" i="13"/>
  <c r="F53" i="13"/>
  <c r="E54" i="13"/>
  <c r="F54" i="13"/>
  <c r="E55" i="13"/>
  <c r="F55" i="13"/>
  <c r="E56" i="13"/>
  <c r="F56" i="13"/>
  <c r="E57" i="13"/>
  <c r="F57" i="13"/>
  <c r="E58" i="13"/>
  <c r="F58" i="13"/>
  <c r="E59" i="13"/>
  <c r="F59" i="13"/>
  <c r="E60" i="13"/>
  <c r="F60" i="13"/>
  <c r="E61" i="13"/>
  <c r="F61" i="13"/>
  <c r="E62" i="13"/>
  <c r="F62" i="13"/>
  <c r="E63" i="13"/>
  <c r="F63" i="13"/>
  <c r="E64" i="13"/>
  <c r="F64" i="13"/>
  <c r="E65" i="13"/>
  <c r="F65" i="13"/>
  <c r="E66" i="13"/>
  <c r="F66" i="13"/>
  <c r="E67" i="13"/>
  <c r="F67" i="13"/>
  <c r="E69" i="13"/>
  <c r="F69" i="13"/>
  <c r="E70" i="13"/>
  <c r="F70" i="13"/>
  <c r="E71" i="13"/>
  <c r="F71" i="13"/>
  <c r="E72" i="13"/>
  <c r="F72" i="13"/>
  <c r="E73" i="13"/>
  <c r="F73" i="13"/>
  <c r="E74" i="13"/>
  <c r="F74" i="13"/>
  <c r="E75" i="13"/>
  <c r="F75" i="13"/>
  <c r="E76" i="13"/>
  <c r="F76" i="13"/>
  <c r="E77" i="13"/>
  <c r="F77" i="13"/>
  <c r="E78" i="13"/>
  <c r="F78" i="13"/>
  <c r="E79" i="13"/>
  <c r="F79" i="13"/>
  <c r="E80" i="13"/>
  <c r="F80" i="13"/>
  <c r="E81" i="13"/>
  <c r="F81" i="13"/>
  <c r="E82" i="13"/>
  <c r="F82" i="13"/>
  <c r="E83" i="13"/>
  <c r="F83" i="13"/>
  <c r="E84" i="13"/>
  <c r="F84" i="13"/>
  <c r="E85" i="13"/>
  <c r="F85" i="13"/>
  <c r="E86" i="13"/>
  <c r="F86" i="13"/>
  <c r="E87" i="13"/>
  <c r="F87" i="13"/>
  <c r="E88" i="13"/>
  <c r="F88" i="13"/>
  <c r="E89" i="13"/>
  <c r="F89" i="13"/>
  <c r="E90" i="13"/>
  <c r="F90" i="13"/>
  <c r="E91" i="13"/>
  <c r="F91" i="13"/>
  <c r="E92" i="13"/>
  <c r="F92" i="13"/>
  <c r="E93" i="13"/>
  <c r="F93" i="13"/>
  <c r="E94" i="13"/>
  <c r="F94" i="13"/>
  <c r="E95" i="13"/>
  <c r="F95" i="13"/>
  <c r="E96" i="13"/>
  <c r="F96" i="13"/>
  <c r="E97" i="13"/>
  <c r="F97" i="13"/>
  <c r="E98" i="13"/>
  <c r="F98" i="13"/>
  <c r="E99" i="13"/>
  <c r="F99" i="13"/>
  <c r="E100" i="13"/>
  <c r="F100" i="13"/>
  <c r="E101" i="13"/>
  <c r="F101" i="13"/>
  <c r="E102" i="13"/>
  <c r="F102" i="13"/>
  <c r="E103" i="13"/>
  <c r="F103" i="13"/>
  <c r="E104" i="13"/>
  <c r="F104" i="13"/>
  <c r="E105" i="13"/>
  <c r="F105" i="13"/>
  <c r="E106" i="13"/>
  <c r="F106" i="13"/>
  <c r="E107" i="13"/>
  <c r="F107" i="13"/>
  <c r="E108" i="13"/>
  <c r="F108" i="13"/>
  <c r="E109" i="13"/>
  <c r="F109" i="13"/>
  <c r="E110" i="13"/>
  <c r="F110" i="13"/>
  <c r="E111" i="13"/>
  <c r="F111" i="13"/>
  <c r="E112" i="13"/>
  <c r="F112" i="13"/>
  <c r="F5" i="13"/>
  <c r="E5" i="13"/>
  <c r="F4" i="13"/>
  <c r="E4" i="13"/>
  <c r="E62" i="14"/>
  <c r="E4" i="5"/>
  <c r="F4" i="5"/>
  <c r="E5" i="5"/>
  <c r="F5" i="5"/>
  <c r="E6" i="5"/>
  <c r="F6" i="5"/>
  <c r="E7" i="5"/>
  <c r="F7" i="5"/>
  <c r="E8" i="5"/>
  <c r="F8" i="5"/>
  <c r="E9" i="5"/>
  <c r="F9" i="5"/>
  <c r="E10" i="5"/>
  <c r="F10" i="5"/>
  <c r="E11" i="5"/>
  <c r="F11" i="5"/>
  <c r="E12" i="5"/>
  <c r="F12" i="5"/>
  <c r="E13" i="5"/>
  <c r="F13" i="5"/>
  <c r="E15" i="5"/>
  <c r="F15" i="5"/>
  <c r="E16" i="5"/>
  <c r="F16" i="5"/>
  <c r="E17" i="5"/>
  <c r="F17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28" i="5"/>
  <c r="F28" i="5"/>
  <c r="E29" i="5"/>
  <c r="F29" i="5"/>
  <c r="E30" i="5"/>
  <c r="F30" i="5"/>
  <c r="E31" i="5"/>
  <c r="F31" i="5"/>
  <c r="E35" i="5"/>
  <c r="F35" i="5"/>
  <c r="E36" i="5"/>
  <c r="F36" i="5"/>
  <c r="E37" i="5"/>
  <c r="F37" i="5"/>
  <c r="E38" i="5"/>
  <c r="F38" i="5"/>
  <c r="E39" i="5"/>
  <c r="F39" i="5"/>
  <c r="E40" i="5"/>
  <c r="F40" i="5"/>
  <c r="E41" i="5"/>
  <c r="F41" i="5"/>
  <c r="E42" i="5"/>
  <c r="F42" i="5"/>
  <c r="E43" i="5"/>
  <c r="F43" i="5"/>
  <c r="E44" i="5"/>
  <c r="F44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E53" i="5"/>
  <c r="F53" i="5"/>
  <c r="E54" i="5"/>
  <c r="F54" i="5"/>
  <c r="E55" i="5"/>
  <c r="F55" i="5"/>
  <c r="E56" i="5"/>
  <c r="F56" i="5"/>
  <c r="E57" i="5"/>
  <c r="F57" i="5"/>
  <c r="E58" i="5"/>
  <c r="F58" i="5"/>
  <c r="E59" i="5"/>
  <c r="F59" i="5"/>
  <c r="E60" i="5"/>
  <c r="F60" i="5"/>
  <c r="E61" i="5"/>
  <c r="F61" i="5"/>
  <c r="E62" i="5"/>
  <c r="F62" i="5"/>
  <c r="E63" i="5"/>
  <c r="F63" i="5"/>
  <c r="E64" i="5"/>
  <c r="F64" i="5"/>
  <c r="E65" i="5"/>
  <c r="F65" i="5"/>
  <c r="E67" i="5"/>
  <c r="F67" i="5"/>
  <c r="E68" i="5"/>
  <c r="F68" i="5"/>
  <c r="E69" i="5"/>
  <c r="F69" i="5"/>
  <c r="E70" i="5"/>
  <c r="F70" i="5"/>
  <c r="E71" i="5"/>
  <c r="F71" i="5"/>
  <c r="E72" i="5"/>
  <c r="F72" i="5"/>
  <c r="E73" i="5"/>
  <c r="F73" i="5"/>
  <c r="E74" i="5"/>
  <c r="F74" i="5"/>
  <c r="E75" i="5"/>
  <c r="F75" i="5"/>
  <c r="E76" i="5"/>
  <c r="F76" i="5"/>
  <c r="E77" i="5"/>
  <c r="F77" i="5"/>
  <c r="E78" i="5"/>
  <c r="F78" i="5"/>
  <c r="E79" i="5"/>
  <c r="F79" i="5"/>
  <c r="E82" i="5"/>
  <c r="F82" i="5"/>
  <c r="E83" i="5"/>
  <c r="F83" i="5"/>
  <c r="E84" i="5"/>
  <c r="F84" i="5"/>
  <c r="E85" i="5"/>
  <c r="F85" i="5"/>
  <c r="E87" i="5"/>
  <c r="F87" i="5"/>
  <c r="E88" i="5"/>
  <c r="F88" i="5"/>
  <c r="E89" i="5"/>
  <c r="F89" i="5"/>
  <c r="E90" i="5"/>
  <c r="F90" i="5"/>
  <c r="E92" i="5"/>
  <c r="F92" i="5"/>
  <c r="E93" i="5"/>
  <c r="F93" i="5"/>
  <c r="E94" i="5"/>
  <c r="F94" i="5"/>
  <c r="E95" i="5"/>
  <c r="F95" i="5"/>
  <c r="E97" i="5"/>
  <c r="F97" i="5"/>
  <c r="E98" i="5"/>
  <c r="F98" i="5"/>
  <c r="E99" i="5"/>
  <c r="F99" i="5"/>
  <c r="E100" i="5"/>
  <c r="F100" i="5"/>
  <c r="E102" i="5"/>
  <c r="F102" i="5"/>
  <c r="E103" i="5"/>
  <c r="F103" i="5"/>
  <c r="E3" i="5"/>
  <c r="F3" i="5"/>
  <c r="C13" i="15" l="1"/>
  <c r="F13" i="15" s="1"/>
  <c r="B13" i="15"/>
  <c r="E13" i="15" s="1"/>
  <c r="E12" i="15"/>
  <c r="F12" i="15"/>
  <c r="B11" i="15"/>
  <c r="C11" i="15"/>
  <c r="C10" i="15"/>
  <c r="F10" i="15" s="1"/>
  <c r="B10" i="15"/>
  <c r="E5" i="15"/>
  <c r="F5" i="15"/>
  <c r="E6" i="15"/>
  <c r="E7" i="15"/>
  <c r="E14" i="15"/>
  <c r="F14" i="15"/>
  <c r="E15" i="15"/>
  <c r="F15" i="15"/>
  <c r="E16" i="15"/>
  <c r="F16" i="15"/>
  <c r="E17" i="15"/>
  <c r="F17" i="15"/>
  <c r="E18" i="15"/>
  <c r="F18" i="15"/>
  <c r="E19" i="15"/>
  <c r="F19" i="15"/>
  <c r="E20" i="15"/>
  <c r="F20" i="15"/>
  <c r="E21" i="15"/>
  <c r="F21" i="15"/>
  <c r="E23" i="15"/>
  <c r="F23" i="15"/>
  <c r="E24" i="15"/>
  <c r="F24" i="15"/>
  <c r="E25" i="15"/>
  <c r="F25" i="15"/>
  <c r="E26" i="15"/>
  <c r="F26" i="15"/>
  <c r="E27" i="15"/>
  <c r="F27" i="15"/>
  <c r="E28" i="15"/>
  <c r="F28" i="15"/>
  <c r="E29" i="15"/>
  <c r="F29" i="15"/>
  <c r="E30" i="15"/>
  <c r="F30" i="15"/>
  <c r="E31" i="15"/>
  <c r="F31" i="15"/>
  <c r="E32" i="15"/>
  <c r="F32" i="15"/>
  <c r="E33" i="15"/>
  <c r="F33" i="15"/>
  <c r="E35" i="15"/>
  <c r="F35" i="15"/>
  <c r="E36" i="15"/>
  <c r="F36" i="15"/>
  <c r="E37" i="15"/>
  <c r="F37" i="15"/>
  <c r="E38" i="15"/>
  <c r="F38" i="15"/>
  <c r="E39" i="15"/>
  <c r="F39" i="15"/>
  <c r="E40" i="15"/>
  <c r="F40" i="15"/>
  <c r="E41" i="15"/>
  <c r="F41" i="15"/>
  <c r="E42" i="15"/>
  <c r="F42" i="15"/>
  <c r="E43" i="15"/>
  <c r="F43" i="15"/>
  <c r="E44" i="15"/>
  <c r="F44" i="15"/>
  <c r="E45" i="15"/>
  <c r="F45" i="15"/>
  <c r="E46" i="15"/>
  <c r="F46" i="15"/>
  <c r="E47" i="15"/>
  <c r="F47" i="15"/>
  <c r="E48" i="15"/>
  <c r="F48" i="15"/>
  <c r="E49" i="15"/>
  <c r="F49" i="15"/>
  <c r="E50" i="15"/>
  <c r="F50" i="15"/>
  <c r="E51" i="15"/>
  <c r="F51" i="15"/>
  <c r="E52" i="15"/>
  <c r="F52" i="15"/>
  <c r="E53" i="15"/>
  <c r="F53" i="15"/>
  <c r="E54" i="15"/>
  <c r="F54" i="15"/>
  <c r="E55" i="15"/>
  <c r="F55" i="15"/>
  <c r="E56" i="15"/>
  <c r="F56" i="15"/>
  <c r="E57" i="15"/>
  <c r="F57" i="15"/>
  <c r="E58" i="15"/>
  <c r="F58" i="15"/>
  <c r="F4" i="15"/>
  <c r="E4" i="15"/>
  <c r="E6" i="14"/>
  <c r="F6" i="14"/>
  <c r="E7" i="14"/>
  <c r="F7" i="14"/>
  <c r="E8" i="14"/>
  <c r="F8" i="14"/>
  <c r="E9" i="14"/>
  <c r="F9" i="14"/>
  <c r="E10" i="14"/>
  <c r="F10" i="14"/>
  <c r="E11" i="14"/>
  <c r="F11" i="14"/>
  <c r="E12" i="14"/>
  <c r="F12" i="14"/>
  <c r="E13" i="14"/>
  <c r="F13" i="14"/>
  <c r="E14" i="14"/>
  <c r="F14" i="14"/>
  <c r="E15" i="14"/>
  <c r="F15" i="14"/>
  <c r="E16" i="14"/>
  <c r="F16" i="14"/>
  <c r="E17" i="14"/>
  <c r="F17" i="14"/>
  <c r="E18" i="14"/>
  <c r="F18" i="14"/>
  <c r="E19" i="14"/>
  <c r="F19" i="14"/>
  <c r="E20" i="14"/>
  <c r="F20" i="14"/>
  <c r="E21" i="14"/>
  <c r="F21" i="14"/>
  <c r="E22" i="14"/>
  <c r="F22" i="14"/>
  <c r="E23" i="14"/>
  <c r="F23" i="14"/>
  <c r="E24" i="14"/>
  <c r="F24" i="14"/>
  <c r="E25" i="14"/>
  <c r="F25" i="14"/>
  <c r="E26" i="14"/>
  <c r="F26" i="14"/>
  <c r="E27" i="14"/>
  <c r="F27" i="14"/>
  <c r="E28" i="14"/>
  <c r="F28" i="14"/>
  <c r="E29" i="14"/>
  <c r="F29" i="14"/>
  <c r="E30" i="14"/>
  <c r="F30" i="14"/>
  <c r="E31" i="14"/>
  <c r="F31" i="14"/>
  <c r="E32" i="14"/>
  <c r="F32" i="14"/>
  <c r="E33" i="14"/>
  <c r="F33" i="14"/>
  <c r="E34" i="14"/>
  <c r="F34" i="14"/>
  <c r="E35" i="14"/>
  <c r="F35" i="14"/>
  <c r="E36" i="14"/>
  <c r="F36" i="14"/>
  <c r="E37" i="14"/>
  <c r="F37" i="14"/>
  <c r="E38" i="14"/>
  <c r="F38" i="14"/>
  <c r="E39" i="14"/>
  <c r="F39" i="14"/>
  <c r="E40" i="14"/>
  <c r="F40" i="14"/>
  <c r="E41" i="14"/>
  <c r="F41" i="14"/>
  <c r="E42" i="14"/>
  <c r="F42" i="14"/>
  <c r="E43" i="14"/>
  <c r="F43" i="14"/>
  <c r="E44" i="14"/>
  <c r="F44" i="14"/>
  <c r="E45" i="14"/>
  <c r="F45" i="14"/>
  <c r="E46" i="14"/>
  <c r="F46" i="14"/>
  <c r="E47" i="14"/>
  <c r="F47" i="14"/>
  <c r="E48" i="14"/>
  <c r="F48" i="14"/>
  <c r="E49" i="14"/>
  <c r="F49" i="14"/>
  <c r="E50" i="14"/>
  <c r="F50" i="14"/>
  <c r="E51" i="14"/>
  <c r="F51" i="14"/>
  <c r="E52" i="14"/>
  <c r="F52" i="14"/>
  <c r="E53" i="14"/>
  <c r="F53" i="14"/>
  <c r="E54" i="14"/>
  <c r="F54" i="14"/>
  <c r="E55" i="14"/>
  <c r="F55" i="14"/>
  <c r="E56" i="14"/>
  <c r="F56" i="14"/>
  <c r="E57" i="14"/>
  <c r="F57" i="14"/>
  <c r="E58" i="14"/>
  <c r="F58" i="14"/>
  <c r="E59" i="14"/>
  <c r="F59" i="14"/>
  <c r="E60" i="14"/>
  <c r="F60" i="14"/>
  <c r="E61" i="14"/>
  <c r="F61" i="14"/>
  <c r="E64" i="14"/>
  <c r="F64" i="14"/>
  <c r="E65" i="14"/>
  <c r="F65" i="14"/>
  <c r="E66" i="14"/>
  <c r="F66" i="14"/>
  <c r="E67" i="14"/>
  <c r="F67" i="14"/>
  <c r="E68" i="14"/>
  <c r="F68" i="14"/>
  <c r="E69" i="14"/>
  <c r="F69" i="14"/>
  <c r="E70" i="14"/>
  <c r="F70" i="14"/>
  <c r="E71" i="14"/>
  <c r="F71" i="14"/>
  <c r="E72" i="14"/>
  <c r="F72" i="14"/>
  <c r="E73" i="14"/>
  <c r="F73" i="14"/>
  <c r="E74" i="14"/>
  <c r="F74" i="14"/>
  <c r="E75" i="14"/>
  <c r="F75" i="14"/>
  <c r="E76" i="14"/>
  <c r="F76" i="14"/>
  <c r="E77" i="14"/>
  <c r="F77" i="14"/>
  <c r="E78" i="14"/>
  <c r="F78" i="14"/>
  <c r="E80" i="14"/>
  <c r="F80" i="14"/>
  <c r="E81" i="14"/>
  <c r="F81" i="14"/>
  <c r="E82" i="14"/>
  <c r="F82" i="14"/>
  <c r="E83" i="14"/>
  <c r="F83" i="14"/>
  <c r="E84" i="14"/>
  <c r="F84" i="14"/>
  <c r="E85" i="14"/>
  <c r="F85" i="14"/>
  <c r="E87" i="14"/>
  <c r="F87" i="14"/>
  <c r="E88" i="14"/>
  <c r="F88" i="14"/>
  <c r="E89" i="14"/>
  <c r="F89" i="14"/>
  <c r="E90" i="14"/>
  <c r="F90" i="14"/>
  <c r="E91" i="14"/>
  <c r="F91" i="14"/>
  <c r="E92" i="14"/>
  <c r="F92" i="14"/>
  <c r="E93" i="14"/>
  <c r="F93" i="14"/>
  <c r="E94" i="14"/>
  <c r="F94" i="14"/>
  <c r="E95" i="14"/>
  <c r="F95" i="14"/>
  <c r="E96" i="14"/>
  <c r="F96" i="14"/>
  <c r="E98" i="14"/>
  <c r="F98" i="14"/>
  <c r="E99" i="14"/>
  <c r="F99" i="14"/>
  <c r="E100" i="14"/>
  <c r="F100" i="14"/>
  <c r="E101" i="14"/>
  <c r="F101" i="14"/>
  <c r="E102" i="14"/>
  <c r="F102" i="14"/>
  <c r="E103" i="14"/>
  <c r="F103" i="14"/>
  <c r="E105" i="14"/>
  <c r="F105" i="14"/>
  <c r="E106" i="14"/>
  <c r="F106" i="14"/>
  <c r="E107" i="14"/>
  <c r="F107" i="14"/>
  <c r="E108" i="14"/>
  <c r="F108" i="14"/>
  <c r="E110" i="14"/>
  <c r="F110" i="14"/>
  <c r="E111" i="14"/>
  <c r="F111" i="14"/>
  <c r="E112" i="14"/>
  <c r="F112" i="14"/>
  <c r="E113" i="14"/>
  <c r="F113" i="14"/>
  <c r="E114" i="14"/>
  <c r="F114" i="14"/>
  <c r="E116" i="14"/>
  <c r="F116" i="14"/>
  <c r="E4" i="14"/>
  <c r="F4" i="14"/>
  <c r="F5" i="14"/>
  <c r="E5" i="14"/>
  <c r="E55" i="6"/>
  <c r="F55" i="6"/>
  <c r="F53" i="6"/>
  <c r="E53" i="6"/>
  <c r="E58" i="6"/>
  <c r="F58" i="6"/>
  <c r="E59" i="6"/>
  <c r="F59" i="6"/>
  <c r="E60" i="6"/>
  <c r="F60" i="6"/>
  <c r="E62" i="6"/>
  <c r="F62" i="6"/>
  <c r="E63" i="6"/>
  <c r="F63" i="6"/>
  <c r="E64" i="6"/>
  <c r="F64" i="6"/>
  <c r="E66" i="6"/>
  <c r="F66" i="6"/>
  <c r="E67" i="6"/>
  <c r="F67" i="6"/>
  <c r="E68" i="6"/>
  <c r="F68" i="6"/>
  <c r="E69" i="6"/>
  <c r="F69" i="6"/>
  <c r="E70" i="6"/>
  <c r="F70" i="6"/>
  <c r="E71" i="6"/>
  <c r="F71" i="6"/>
  <c r="E72" i="6"/>
  <c r="F72" i="6"/>
  <c r="E73" i="6"/>
  <c r="F73" i="6"/>
  <c r="E75" i="6"/>
  <c r="F75" i="6"/>
  <c r="E76" i="6"/>
  <c r="F76" i="6"/>
  <c r="E77" i="6"/>
  <c r="F77" i="6"/>
  <c r="E78" i="6"/>
  <c r="F78" i="6"/>
  <c r="E79" i="6"/>
  <c r="F79" i="6"/>
  <c r="E91" i="6"/>
  <c r="F91" i="6"/>
  <c r="E92" i="6"/>
  <c r="F92" i="6"/>
  <c r="E93" i="6"/>
  <c r="F93" i="6"/>
  <c r="E94" i="6"/>
  <c r="F94" i="6"/>
  <c r="E81" i="6"/>
  <c r="F81" i="6"/>
  <c r="E82" i="6"/>
  <c r="F82" i="6"/>
  <c r="E83" i="6"/>
  <c r="F83" i="6"/>
  <c r="E84" i="6"/>
  <c r="F84" i="6"/>
  <c r="E85" i="6"/>
  <c r="F85" i="6"/>
  <c r="E86" i="6"/>
  <c r="F86" i="6"/>
  <c r="E87" i="6"/>
  <c r="F87" i="6"/>
  <c r="E88" i="6"/>
  <c r="E89" i="6"/>
  <c r="F89" i="6"/>
  <c r="E49" i="6"/>
  <c r="F49" i="6"/>
  <c r="E50" i="6"/>
  <c r="F50" i="6"/>
  <c r="E51" i="6"/>
  <c r="F51" i="6"/>
  <c r="F48" i="6"/>
  <c r="E48" i="6"/>
  <c r="E42" i="6"/>
  <c r="F42" i="6"/>
  <c r="E45" i="6"/>
  <c r="E46" i="6"/>
  <c r="F35" i="6"/>
  <c r="F32" i="6"/>
  <c r="F28" i="6"/>
  <c r="F31" i="6"/>
  <c r="E31" i="6"/>
  <c r="F30" i="6"/>
  <c r="E16" i="6"/>
  <c r="F16" i="6"/>
  <c r="E17" i="6"/>
  <c r="F17" i="6"/>
  <c r="E18" i="6"/>
  <c r="F18" i="6"/>
  <c r="E19" i="6"/>
  <c r="F19" i="6"/>
  <c r="E20" i="6"/>
  <c r="F20" i="6"/>
  <c r="E21" i="6"/>
  <c r="F21" i="6"/>
  <c r="E22" i="6"/>
  <c r="F22" i="6"/>
  <c r="E23" i="6"/>
  <c r="F23" i="6"/>
  <c r="E24" i="6"/>
  <c r="F24" i="6"/>
  <c r="E25" i="6"/>
  <c r="F25" i="6"/>
  <c r="E26" i="6"/>
  <c r="F26" i="6"/>
  <c r="E27" i="6"/>
  <c r="F27" i="6"/>
  <c r="F15" i="6"/>
  <c r="E15" i="6"/>
  <c r="F9" i="6"/>
  <c r="E8" i="6"/>
  <c r="E12" i="6"/>
  <c r="F12" i="6"/>
  <c r="E13" i="6"/>
  <c r="F13" i="6"/>
  <c r="F4" i="6"/>
  <c r="E6" i="16"/>
  <c r="F6" i="16"/>
  <c r="E7" i="16"/>
  <c r="F7" i="16"/>
  <c r="E8" i="16"/>
  <c r="F8" i="16"/>
  <c r="E9" i="16"/>
  <c r="F9" i="16"/>
  <c r="E10" i="16"/>
  <c r="F10" i="16"/>
  <c r="E11" i="16"/>
  <c r="F11" i="16"/>
  <c r="E12" i="16"/>
  <c r="F12" i="16"/>
  <c r="E14" i="16"/>
  <c r="F14" i="16"/>
  <c r="E16" i="16"/>
  <c r="F16" i="16"/>
  <c r="E17" i="16"/>
  <c r="F17" i="16"/>
  <c r="E18" i="16"/>
  <c r="F18" i="16"/>
  <c r="E19" i="16"/>
  <c r="F19" i="16"/>
  <c r="E20" i="16"/>
  <c r="F20" i="16"/>
  <c r="E21" i="16"/>
  <c r="F21" i="16"/>
  <c r="E22" i="16"/>
  <c r="F22" i="16"/>
  <c r="E23" i="16"/>
  <c r="F23" i="16"/>
  <c r="E24" i="16"/>
  <c r="F24" i="16"/>
  <c r="E25" i="16"/>
  <c r="F25" i="16"/>
  <c r="E26" i="16"/>
  <c r="F26" i="16"/>
  <c r="E27" i="16"/>
  <c r="F27" i="16"/>
  <c r="E28" i="16"/>
  <c r="F28" i="16"/>
  <c r="E29" i="16"/>
  <c r="F29" i="16"/>
  <c r="E30" i="16"/>
  <c r="F30" i="16"/>
  <c r="E31" i="16"/>
  <c r="F31" i="16"/>
  <c r="E32" i="16"/>
  <c r="F32" i="16"/>
  <c r="E33" i="16"/>
  <c r="F33" i="16"/>
  <c r="E34" i="16"/>
  <c r="F34" i="16"/>
  <c r="E35" i="16"/>
  <c r="F35" i="16"/>
  <c r="E36" i="16"/>
  <c r="F36" i="16"/>
  <c r="E37" i="16"/>
  <c r="F37" i="16"/>
  <c r="E38" i="16"/>
  <c r="F38" i="16"/>
  <c r="E39" i="16"/>
  <c r="F39" i="16"/>
  <c r="E40" i="16"/>
  <c r="F40" i="16"/>
  <c r="E41" i="16"/>
  <c r="F41" i="16"/>
  <c r="E42" i="16"/>
  <c r="F42" i="16"/>
  <c r="E43" i="16"/>
  <c r="F43" i="16"/>
  <c r="E44" i="16"/>
  <c r="F44" i="16"/>
  <c r="E45" i="16"/>
  <c r="F45" i="16"/>
  <c r="E46" i="16"/>
  <c r="F46" i="16"/>
  <c r="E47" i="16"/>
  <c r="F47" i="16"/>
  <c r="E48" i="16"/>
  <c r="F48" i="16"/>
  <c r="E49" i="16"/>
  <c r="F49" i="16"/>
  <c r="E50" i="16"/>
  <c r="F50" i="16"/>
  <c r="E51" i="16"/>
  <c r="F51" i="16"/>
  <c r="E52" i="16"/>
  <c r="F52" i="16"/>
  <c r="E53" i="16"/>
  <c r="F53" i="16"/>
  <c r="E54" i="16"/>
  <c r="F54" i="16"/>
  <c r="E55" i="16"/>
  <c r="F55" i="16"/>
  <c r="E56" i="16"/>
  <c r="F56" i="16"/>
  <c r="E57" i="16"/>
  <c r="F57" i="16"/>
  <c r="E58" i="16"/>
  <c r="F58" i="16"/>
  <c r="E59" i="16"/>
  <c r="F59" i="16"/>
  <c r="E60" i="16"/>
  <c r="F60" i="16"/>
  <c r="E61" i="16"/>
  <c r="F61" i="16"/>
  <c r="E62" i="16"/>
  <c r="F62" i="16"/>
  <c r="E63" i="16"/>
  <c r="F63" i="16"/>
  <c r="E64" i="16"/>
  <c r="F64" i="16"/>
  <c r="E65" i="16"/>
  <c r="F65" i="16"/>
  <c r="E66" i="16"/>
  <c r="F66" i="16"/>
  <c r="E67" i="16"/>
  <c r="F67" i="16"/>
  <c r="E68" i="16"/>
  <c r="F68" i="16"/>
  <c r="E69" i="16"/>
  <c r="F69" i="16"/>
  <c r="E70" i="16"/>
  <c r="F70" i="16"/>
  <c r="E71" i="16"/>
  <c r="F71" i="16"/>
  <c r="E72" i="16"/>
  <c r="F72" i="16"/>
  <c r="E73" i="16"/>
  <c r="F73" i="16"/>
  <c r="E74" i="16"/>
  <c r="F74" i="16"/>
  <c r="E75" i="16"/>
  <c r="F75" i="16"/>
  <c r="E76" i="16"/>
  <c r="F76" i="16"/>
  <c r="E77" i="16"/>
  <c r="F77" i="16"/>
  <c r="E78" i="16"/>
  <c r="F78" i="16"/>
  <c r="E79" i="16"/>
  <c r="F79" i="16"/>
  <c r="E80" i="16"/>
  <c r="F80" i="16"/>
  <c r="E81" i="16"/>
  <c r="F81" i="16"/>
  <c r="E82" i="16"/>
  <c r="F82" i="16"/>
  <c r="E83" i="16"/>
  <c r="F83" i="16"/>
  <c r="E84" i="16"/>
  <c r="F84" i="16"/>
  <c r="E85" i="16"/>
  <c r="F85" i="16"/>
  <c r="E86" i="16"/>
  <c r="F86" i="16"/>
  <c r="E88" i="16"/>
  <c r="F88" i="16"/>
  <c r="E89" i="16"/>
  <c r="F89" i="16"/>
  <c r="E90" i="16"/>
  <c r="F90" i="16"/>
  <c r="E91" i="16"/>
  <c r="F91" i="16"/>
  <c r="E92" i="16"/>
  <c r="F92" i="16"/>
  <c r="E93" i="16"/>
  <c r="F93" i="16"/>
  <c r="E94" i="16"/>
  <c r="F94" i="16"/>
  <c r="F5" i="16"/>
  <c r="E5" i="16"/>
  <c r="E5" i="2"/>
  <c r="F5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" i="2"/>
  <c r="E4" i="2"/>
  <c r="E32" i="9"/>
  <c r="F32" i="9"/>
  <c r="E33" i="9"/>
  <c r="F33" i="9"/>
  <c r="E35" i="9"/>
  <c r="F35" i="9"/>
  <c r="E36" i="9"/>
  <c r="F36" i="9"/>
  <c r="E39" i="9"/>
  <c r="F39" i="9"/>
  <c r="E40" i="9"/>
  <c r="F40" i="9"/>
  <c r="F30" i="9"/>
  <c r="E30" i="9"/>
  <c r="F28" i="9"/>
  <c r="E28" i="9"/>
  <c r="F27" i="9"/>
  <c r="E27" i="9"/>
  <c r="E7" i="9"/>
  <c r="F7" i="9"/>
  <c r="E8" i="9"/>
  <c r="F8" i="9"/>
  <c r="E9" i="9"/>
  <c r="F9" i="9"/>
  <c r="E10" i="9"/>
  <c r="F10" i="9"/>
  <c r="E11" i="9"/>
  <c r="F11" i="9"/>
  <c r="E12" i="9"/>
  <c r="F12" i="9"/>
  <c r="E13" i="9"/>
  <c r="F13" i="9"/>
  <c r="E14" i="9"/>
  <c r="F14" i="9"/>
  <c r="E15" i="9"/>
  <c r="F15" i="9"/>
  <c r="E16" i="9"/>
  <c r="F16" i="9"/>
  <c r="E17" i="9"/>
  <c r="F17" i="9"/>
  <c r="E18" i="9"/>
  <c r="F18" i="9"/>
  <c r="E19" i="9"/>
  <c r="F19" i="9"/>
  <c r="E20" i="9"/>
  <c r="F20" i="9"/>
  <c r="E21" i="9"/>
  <c r="F21" i="9"/>
  <c r="E22" i="9"/>
  <c r="F22" i="9"/>
  <c r="E23" i="9"/>
  <c r="F23" i="9"/>
  <c r="E24" i="9"/>
  <c r="F24" i="9"/>
  <c r="E25" i="9"/>
  <c r="F25" i="9"/>
  <c r="F6" i="9"/>
  <c r="E6" i="9"/>
  <c r="F11" i="15" l="1"/>
  <c r="E11" i="15"/>
  <c r="E10" i="15"/>
  <c r="C57" i="6" l="1"/>
  <c r="E57" i="6" l="1"/>
  <c r="F57" i="6"/>
</calcChain>
</file>

<file path=xl/sharedStrings.xml><?xml version="1.0" encoding="utf-8"?>
<sst xmlns="http://schemas.openxmlformats.org/spreadsheetml/2006/main" count="1286" uniqueCount="916">
  <si>
    <t>Miscellaneous</t>
  </si>
  <si>
    <t>Fee Description</t>
  </si>
  <si>
    <t>OneStopPGH</t>
  </si>
  <si>
    <t>Technology Fee- DOMI $25.00 Application Fee</t>
  </si>
  <si>
    <t>Technology Fee- DOMI $75.00 Application Fee</t>
  </si>
  <si>
    <t>Technology Fee- DOMI $150.00 Application Fee</t>
  </si>
  <si>
    <t>Technology Fee- DOMI &gt;$150.00 Application Fee</t>
  </si>
  <si>
    <t>Technology Fee- PLI $0 to $200 Application Fee</t>
  </si>
  <si>
    <t>Technology Fee- PLI $200.01 to $1,000 Application Fee</t>
  </si>
  <si>
    <t>Technology Fee- PLI $1000.01 to $10,000 Application Fee</t>
  </si>
  <si>
    <t>Technology Fee- PLI $10,000.01 +</t>
  </si>
  <si>
    <t>Technology Fee- City Planning $0 to $200 Application Fee</t>
  </si>
  <si>
    <t>Technology Fee- City Planning $200.01 to $1,000</t>
  </si>
  <si>
    <t>Technology Fee- City Planning $1,000.01 to $10,000</t>
  </si>
  <si>
    <t>Technology Fee- City Planning $10,000.01 +</t>
  </si>
  <si>
    <t>Technology Fee- Public Safety $0 to $200 Application Fee</t>
  </si>
  <si>
    <t>Technology Fee- Public Safety- $200.01 to $1,000</t>
  </si>
  <si>
    <t>Technology Fee- Public Safety $1,000.01 to $10,000</t>
  </si>
  <si>
    <t>Technology Fee- Public Safety $10,000.01 +</t>
  </si>
  <si>
    <t>Technology Fee- DPW- $0 to $200 Application Fee</t>
  </si>
  <si>
    <t>Technology Fee- DPW- $200.01 to $1,000</t>
  </si>
  <si>
    <t>Technology Fee- DPW- $1,000.01 to $10,000</t>
  </si>
  <si>
    <t>Technology Fee- DPW $10,000.01 +</t>
  </si>
  <si>
    <t xml:space="preserve">Finance </t>
  </si>
  <si>
    <t>NSF Fee</t>
  </si>
  <si>
    <t xml:space="preserve">Property Sale - application fee </t>
  </si>
  <si>
    <t>Human Resources and Civil Service</t>
  </si>
  <si>
    <t>Payroll live check fee</t>
  </si>
  <si>
    <t>Pittsburgh Regional Transit pass</t>
  </si>
  <si>
    <t>actual cost</t>
  </si>
  <si>
    <t>Employee Parking</t>
  </si>
  <si>
    <t>Employee Parking - Second Avenue card replacement</t>
  </si>
  <si>
    <t>Office of Management and Budget</t>
  </si>
  <si>
    <t>Environmental Review fee</t>
  </si>
  <si>
    <t>Environmental Review fee - with advertisement</t>
  </si>
  <si>
    <t>Environmental Review printed advertisement</t>
  </si>
  <si>
    <t>Note: Third-party payment providers may charge their own processing fee</t>
  </si>
  <si>
    <t xml:space="preserve">Department of City Planning </t>
  </si>
  <si>
    <t>OneStopPGH Technology Fees</t>
  </si>
  <si>
    <t>See "Misc." tab</t>
  </si>
  <si>
    <t>Basic Residential Zoning Review (1-2 Units)</t>
  </si>
  <si>
    <t>Basic Commercial Zoning Review Fee (including 3+ units residential)</t>
  </si>
  <si>
    <t>Residential Large Development Surcharge for Work Exceeding $50,000</t>
  </si>
  <si>
    <t>$1 per $1,000</t>
  </si>
  <si>
    <t>Commercial Large Development Surcharge for Work Exceeding $50,000</t>
  </si>
  <si>
    <t>$3 per $1,000</t>
  </si>
  <si>
    <t>Minor Site Plan Review Fee</t>
  </si>
  <si>
    <t>Site Plan Review Fee</t>
  </si>
  <si>
    <t>PC Staff Review Fee</t>
  </si>
  <si>
    <t>Re-Review Fee (Zoning)</t>
  </si>
  <si>
    <t>Administrator Exception Fee</t>
  </si>
  <si>
    <t>Advertising Sign Fee</t>
  </si>
  <si>
    <t>Non-Advertising Sign Fee</t>
  </si>
  <si>
    <t>Antenna Zoning Review Fee</t>
  </si>
  <si>
    <t>Class A Communication Tower Zoning Review Fee</t>
  </si>
  <si>
    <t>Class B Communication Tower Zoning Review Fee</t>
  </si>
  <si>
    <t>Class C Communication Tower Zoning Review Fee</t>
  </si>
  <si>
    <t>Stormwater Management Plan Review Fee</t>
  </si>
  <si>
    <t>Zoning Board of Adjustment Fee</t>
  </si>
  <si>
    <t>Zoning Board of Adjustment Protest Appeal</t>
  </si>
  <si>
    <t>Planning Commission Hearing Fee</t>
  </si>
  <si>
    <t>Staff Posted Notice Fee</t>
  </si>
  <si>
    <t>Staff Prep for City Council Review Fee</t>
  </si>
  <si>
    <t>Minor Amendment to PDP/FLDP Fee</t>
  </si>
  <si>
    <t>Historic Residential Staff Review Fee</t>
  </si>
  <si>
    <t>Historic Commercial Staff Review Fee</t>
  </si>
  <si>
    <t>Historic Residential Commission Review Fee</t>
  </si>
  <si>
    <t>Historic Commercial Commission Review Fee</t>
  </si>
  <si>
    <t>Individual Nomination</t>
  </si>
  <si>
    <t>District Nomination $10 per parcel above 20</t>
  </si>
  <si>
    <t>New Master Plan Review Fee</t>
  </si>
  <si>
    <t>New SP District Review Fee</t>
  </si>
  <si>
    <t>Master Plan Update Fee</t>
  </si>
  <si>
    <t>Master Plan Amendment Fee</t>
  </si>
  <si>
    <t>Zone Change Petition Review Fee</t>
  </si>
  <si>
    <t>Zoning Text Change Review Fee*</t>
  </si>
  <si>
    <t>Plan of Lots Application Fee</t>
  </si>
  <si>
    <t>Pre-Application Meeting Fee</t>
  </si>
  <si>
    <t>Property Certificate Application Fee</t>
  </si>
  <si>
    <t xml:space="preserve">Zoning Research (hr)   </t>
  </si>
  <si>
    <t>Funds-in-Lieu to Street Tree Commission Trust Fund</t>
  </si>
  <si>
    <t>varies</t>
  </si>
  <si>
    <t>Funds-in-Lieu to Stormwater Management Trust Fund</t>
  </si>
  <si>
    <t>Funds-in-Lieu to Parking Trust Fund</t>
  </si>
  <si>
    <t>Department of Permits, Licenses, and Inspections</t>
  </si>
  <si>
    <t>Department of Public Safety</t>
  </si>
  <si>
    <t>Bureau of Emergency Medical Services</t>
  </si>
  <si>
    <t>BLS</t>
  </si>
  <si>
    <t>ALS-1</t>
  </si>
  <si>
    <t>ALS-2</t>
  </si>
  <si>
    <t>Mileage Charge</t>
  </si>
  <si>
    <t>Oxygen</t>
  </si>
  <si>
    <t>EKG Monitor</t>
  </si>
  <si>
    <t>Cervical Collar</t>
  </si>
  <si>
    <t>Rescue Extraction</t>
  </si>
  <si>
    <t>Bureau of Police</t>
  </si>
  <si>
    <t>Police Reports</t>
  </si>
  <si>
    <t>Bureau of Fire</t>
  </si>
  <si>
    <t>105.6.1 Aerosol Products</t>
  </si>
  <si>
    <t>105.6.2  Amusement Building</t>
  </si>
  <si>
    <t>105.6.3 Aviation Facilities</t>
  </si>
  <si>
    <t>105.6.4  Carnivals and Fairs</t>
  </si>
  <si>
    <t>105.6.5 Cellulose Nitrate Film</t>
  </si>
  <si>
    <t>105.6.6  Combustible Dust Producing Operations</t>
  </si>
  <si>
    <t>105.6.7 Combustible Fibers</t>
  </si>
  <si>
    <t>105.6.8 Compressed Gasses</t>
  </si>
  <si>
    <t>105.6.9  Covered Mall Buildings</t>
  </si>
  <si>
    <t>105.6.10  Cryogenic Fluids</t>
  </si>
  <si>
    <t>105.6.11  Cutting/Welding</t>
  </si>
  <si>
    <t>105.6.12  Dry Cleaning Plants</t>
  </si>
  <si>
    <t>105.6.13  Exhibits and Trade Shows</t>
  </si>
  <si>
    <t>105.6.14  Explosives</t>
  </si>
  <si>
    <t>105.6.16  Flammable/Combustible Liquids-Install per tank</t>
  </si>
  <si>
    <t>105.6.16  Tank Removals</t>
  </si>
  <si>
    <t>105.6.17  Floor Finishing</t>
  </si>
  <si>
    <t>105.6.18 Fruit and Crop Ripening</t>
  </si>
  <si>
    <t>105.6.19  Fumigation and Thermal Insecticide Fogging</t>
  </si>
  <si>
    <t>105.6.20  Hazardous Materials</t>
  </si>
  <si>
    <t>105.6.21  HPM Facilities</t>
  </si>
  <si>
    <t>105.6.22  High-Piled Storage</t>
  </si>
  <si>
    <t>105.6.23  Hot Work Operations</t>
  </si>
  <si>
    <t>105.6.24  Industrial Ovens/Operational</t>
  </si>
  <si>
    <t>105.6.25  Lumber Yards and Woodworking Plants</t>
  </si>
  <si>
    <t>105.6.26  Liquid/Gas Fueled Vehicles or Equipment</t>
  </si>
  <si>
    <t>105.6.28  Magnesium</t>
  </si>
  <si>
    <t>105.6.29  Miscellaneous Combustible Storage</t>
  </si>
  <si>
    <t>105.6.30  Open Burning (Bon Fires)</t>
  </si>
  <si>
    <t xml:space="preserve">Open Flames and Torches </t>
  </si>
  <si>
    <t>105.6.32  Open Flames and Candles</t>
  </si>
  <si>
    <t>105.6.33  Organic Coatings</t>
  </si>
  <si>
    <t>105.6.36  Pyrotechnic Special Effects Material</t>
  </si>
  <si>
    <t>105.6.37  Pyroxlin Plastics</t>
  </si>
  <si>
    <t>105.6.38  Refrigeration Equipment</t>
  </si>
  <si>
    <t>105.6.39  Repair Garages and Motor Fuel Dispensing</t>
  </si>
  <si>
    <t>105.6.40  Rooftop Heliports</t>
  </si>
  <si>
    <t>105.6.41  Spraying or Dipping</t>
  </si>
  <si>
    <t>105.6.42  Storage of Scrap Tires and Tire Products</t>
  </si>
  <si>
    <t>105.6.43  Tent and Canopies (Larger than 20x20)</t>
  </si>
  <si>
    <t>105.6.44  Tire-Building Plants</t>
  </si>
  <si>
    <t>105.6.45  Waste Handling</t>
  </si>
  <si>
    <t>105.6.46  Wood Products</t>
  </si>
  <si>
    <t>105.7.9  Industrial Ovens/Installations</t>
  </si>
  <si>
    <t>105.7.14  Tent Permit Construction</t>
  </si>
  <si>
    <t>105.6.34 Place of Assembly - less than 100 occupants</t>
  </si>
  <si>
    <t>105.6.34 Place of Assembly - per each add'l 100 occupants (100 &amp; over)</t>
  </si>
  <si>
    <t>105.6.34 Place of Assembly - Maximum fee</t>
  </si>
  <si>
    <t>105.6.17 Flammable Liquids / Bowling lanes</t>
  </si>
  <si>
    <t>105.6.20 Hazardous Materials in Tanks up to 1,000 gal.</t>
  </si>
  <si>
    <t>105.6.20 Hazardous Materials in Tanks 1,001 - 12,000 gal.</t>
  </si>
  <si>
    <t>105.6.20 Hazardous Materials in Tanks 12,001 - 20,000 gal.</t>
  </si>
  <si>
    <t>105.6.20 Hazardous Materials in Tanks 20,001 - 50,000 gal.</t>
  </si>
  <si>
    <t>105.6.20 Hazardous Materials in Tanks 50,001 - 100,000 gal.</t>
  </si>
  <si>
    <t>105.6.20 Hazardous Materials in Tanks 100,001 gal. and up</t>
  </si>
  <si>
    <t>105.6.16 Flammable/Combustible Liquids-Storage up to 1,000 gal.</t>
  </si>
  <si>
    <t>105.6.16 Flammable/Combustible Liquids-Storage 1,000 - 12,000 gal.</t>
  </si>
  <si>
    <t>105.6.16 Flammable/Combustible Liquids-Storage 12,001 - 20,000 gal.</t>
  </si>
  <si>
    <t>105.6.16 Flammable/Combustible Liquids-Storage 20,001 - 50,000 gal.</t>
  </si>
  <si>
    <t>105.6.16 Flammable/Combustible Liquids-Storage 50,001 - 100,000 gal.</t>
  </si>
  <si>
    <t>105.6.16 Flammable/Combustible Liquids-Storage up to 100,001 gal. and up</t>
  </si>
  <si>
    <t xml:space="preserve">Fire or Arson Report </t>
  </si>
  <si>
    <t>Environment Assessment Report</t>
  </si>
  <si>
    <t>Nozzle fee</t>
  </si>
  <si>
    <t>Air Test fee</t>
  </si>
  <si>
    <t>Burglar Residential</t>
  </si>
  <si>
    <t>Fire Residential</t>
  </si>
  <si>
    <t>Multi Use Fire System Residential</t>
  </si>
  <si>
    <t>Burglar Commercial</t>
  </si>
  <si>
    <t>Fire Commercial</t>
  </si>
  <si>
    <t>Multi Use Fire system Commercial</t>
  </si>
  <si>
    <t>Bureau of Animal Care and Control</t>
  </si>
  <si>
    <t>Animal Transport Charge</t>
  </si>
  <si>
    <t xml:space="preserve">Neutered/Spayed dogs - one year license </t>
  </si>
  <si>
    <t xml:space="preserve">Neutered/Spayed dogs - three year license </t>
  </si>
  <si>
    <t xml:space="preserve">Neutered/Spayed dogs - twelve year license </t>
  </si>
  <si>
    <t xml:space="preserve">Non-Neutered/Non-Spayed dogs - one year license </t>
  </si>
  <si>
    <t xml:space="preserve">Non-Neutered/Non-Spayed dogs - three year license </t>
  </si>
  <si>
    <t xml:space="preserve">Non-Neutered/Non-Spayed dogs - twelve year license </t>
  </si>
  <si>
    <t>Department of Public Safety
Office of Film and Event Management</t>
  </si>
  <si>
    <t xml:space="preserve">Fee Description </t>
  </si>
  <si>
    <t>Event Permit Fees</t>
  </si>
  <si>
    <t>Special Event Permit Processing Fee</t>
  </si>
  <si>
    <t>Special Event Permit Fee- Charitable</t>
  </si>
  <si>
    <t>Special Event Permit Fee-General</t>
  </si>
  <si>
    <t>Special Event Permit Fee- Commercial</t>
  </si>
  <si>
    <t>Block Party Permit Fee</t>
  </si>
  <si>
    <t>Revision Fee</t>
  </si>
  <si>
    <t>Undefined Property Use Fee- Charitable (per day)</t>
  </si>
  <si>
    <t>Undefined Property Use Fee- General (per day)</t>
  </si>
  <si>
    <t>Undefined Property Use Fee- Commercial (per day)</t>
  </si>
  <si>
    <t>Public Park Use Fee- Regional/Charitable (per day)</t>
  </si>
  <si>
    <t>Public Park Use Fee- Regional/General (per day)</t>
  </si>
  <si>
    <t>Public Park Use Fee- Regional/Commercial (per day)</t>
  </si>
  <si>
    <t>Public Park Use Fee- Charitable (per day)</t>
  </si>
  <si>
    <t>Public Park Use Fee- General (per day)</t>
  </si>
  <si>
    <t>Public Park Use Fee- Commercial (per day)</t>
  </si>
  <si>
    <t>Right Of Way- Minor Arterial- Charitable (per block)</t>
  </si>
  <si>
    <t>Right Of Way- Minor Arterial- General (per block)</t>
  </si>
  <si>
    <t>Right Of Way- Minor Arterial- Commercial (per block)</t>
  </si>
  <si>
    <t>Right of Way -Collector- Charitable (per block)</t>
  </si>
  <si>
    <t>Right of Way -Collector- General (per block)</t>
  </si>
  <si>
    <t>Right of Way -Collector- Commercial (per block)</t>
  </si>
  <si>
    <t>Right of Way- Park Road- Charitable (per block)</t>
  </si>
  <si>
    <t>Right of Way- Park Road- General (per block)</t>
  </si>
  <si>
    <t>Right of Way- Park Road- Commercial (per block)</t>
  </si>
  <si>
    <t>Right of Way -Local- Charitable (per block)</t>
  </si>
  <si>
    <t>Right of Way -Local- General (per block)</t>
  </si>
  <si>
    <t>Right of Way -Local- Commercial (per block)</t>
  </si>
  <si>
    <t>Right of Way- Alley- Charitable (per block)</t>
  </si>
  <si>
    <t>Right of Way- Alley- General (per block)</t>
  </si>
  <si>
    <t>Right of Way- Alley- Commercial (per block)</t>
  </si>
  <si>
    <t>Right of Way- Sidewalk- Charitable (per block)</t>
  </si>
  <si>
    <t>Right of Way- Sidewalk- General (per block)</t>
  </si>
  <si>
    <t>Right of Way- Sidewalk- Commercial (per block)</t>
  </si>
  <si>
    <t>Run/Walk/Ride Permit- Park &amp; Trail Only- Charitable</t>
  </si>
  <si>
    <t>Run/Walk/Ride Permit- Park &amp; Trail Only- General</t>
  </si>
  <si>
    <t>Run/Walk/Ride Permit- Park &amp; Trail Only-Commercial</t>
  </si>
  <si>
    <t>Run/Walk/Ride Permit- Park/Trail &amp; ROW- Charitable- park/local</t>
  </si>
  <si>
    <t>Run/Walk/Ride Permit- Park/Trail &amp; ROW- Charitable- Collector</t>
  </si>
  <si>
    <t>Run/Walk/Ride Permit- Park/Trail &amp; ROW- Charitable- Arterial</t>
  </si>
  <si>
    <t>Run/Walk/Ride Permit- Park/Trail &amp; ROW- General- park/local</t>
  </si>
  <si>
    <t>Run/Walk/Ride Permit- Park/Trail &amp; ROW- General- Collector</t>
  </si>
  <si>
    <t>Run/Walk/Ride Permit- Park/Trail &amp; ROW- General- Arterial</t>
  </si>
  <si>
    <t>Run/Walk/Ride Permit- Park/Trail &amp; ROW- Commercial- park/local</t>
  </si>
  <si>
    <t>Run/Walk/Ride Permit- Park/Trail &amp; ROW- Commercial- Collector</t>
  </si>
  <si>
    <t>Run/Walk/Ride Permit- Park/Trail &amp; ROW- Commercial- Arterial</t>
  </si>
  <si>
    <t>Run/Walk/Ride Permit- ROW Only- Charitable- park/local</t>
  </si>
  <si>
    <t>Run/Walk/Ride Permit- ROW Only- Charitable- Collector</t>
  </si>
  <si>
    <t>Run/Walk/Ride Permit- ROW Only- Charitable- Arterial</t>
  </si>
  <si>
    <t>Run/Walk/Ride Permit- ROW Only- General- park/local</t>
  </si>
  <si>
    <t>Run/Walk/Ride Permit- ROW Only- General- Collector</t>
  </si>
  <si>
    <t>Run/Walk/Ride Permit- ROW Only- General- Arterial</t>
  </si>
  <si>
    <t>Run/Walk/Ride Permit- ROW Only- Commercial- park/local</t>
  </si>
  <si>
    <t>Run/Walk/Ride Permit-ROW Only- Commercial- Collector</t>
  </si>
  <si>
    <t>Run/Walk/Ride Permit- ROW Only- Commercial- Arterial</t>
  </si>
  <si>
    <t>Parade - less than 2 hours on weekday</t>
  </si>
  <si>
    <t>Parade - less than 2 hours on weekend or City holiday</t>
  </si>
  <si>
    <t>Parade - more than 2 hours on weekday</t>
  </si>
  <si>
    <t>Parade - more than 2 hours on weekend or City holiday</t>
  </si>
  <si>
    <t>Film Permit Fees</t>
  </si>
  <si>
    <t>Film Permit Fee</t>
  </si>
  <si>
    <t>Commercial Still Photography Permit Fee (3 day permit)</t>
  </si>
  <si>
    <t>Additional Shoot Review Fee</t>
  </si>
  <si>
    <t>Drone Filming Fee (per shoot)</t>
  </si>
  <si>
    <t>City-Owned Building/Structure/Facility Usage Fee (per day)</t>
  </si>
  <si>
    <t>City-County Building Filming Cost (per day)</t>
  </si>
  <si>
    <t>Public Park - Regional - per day</t>
  </si>
  <si>
    <t>Public Park - per day</t>
  </si>
  <si>
    <t>General Property - undefined</t>
  </si>
  <si>
    <t>Right of Way Closure - Arterial - per day</t>
  </si>
  <si>
    <t>Right of Way Closure - Collector - per day</t>
  </si>
  <si>
    <t>Right of Way Closure - Local - per day</t>
  </si>
  <si>
    <t>Right of Way Closure - Park Road - per day</t>
  </si>
  <si>
    <t>Right of Way Closure - Alley - per day</t>
  </si>
  <si>
    <t>Right of Way Closure - Sidewalk - per day</t>
  </si>
  <si>
    <t>Additional Block Closure - per day</t>
  </si>
  <si>
    <t>10% of base</t>
  </si>
  <si>
    <t>Intermittent Traffic Control - Arterial - per block</t>
  </si>
  <si>
    <t>Intermittent Traffic Control - Collector - per block</t>
  </si>
  <si>
    <t>Intermittent Traffic Control - Local - per block</t>
  </si>
  <si>
    <t>Intermittent Traffic Control - Park Road - per block</t>
  </si>
  <si>
    <t>Intermittent Traffic Control - Alley - per block</t>
  </si>
  <si>
    <t>Intermittent Traffic Control - Sidewalk - per block</t>
  </si>
  <si>
    <t>STUDENT Film Permit Fee</t>
  </si>
  <si>
    <t>STUDENT Public Park - Regional - per day</t>
  </si>
  <si>
    <t>STUDENT Public Park - per day</t>
  </si>
  <si>
    <t>STUDENT General Property - undefined</t>
  </si>
  <si>
    <t>STUDENT Right of Way Closure - Arterial - per day</t>
  </si>
  <si>
    <t>STUDENT Right of Way Closure - Collector - per day</t>
  </si>
  <si>
    <t>STUDENT Right of Way Closure - Local - per day</t>
  </si>
  <si>
    <t>STUDENT Right of Way Closure - Park Road - per day</t>
  </si>
  <si>
    <t>STUDENT Right of Way Closure - Alley - per day</t>
  </si>
  <si>
    <t>STUDENT Right of Way Closure - Sidewalk - per day</t>
  </si>
  <si>
    <t>STUDENT Additional Block Closure - per day</t>
  </si>
  <si>
    <t>STUDENT Intermittent Traffic Control - Arterial - per block</t>
  </si>
  <si>
    <t>STUDENT Intermittent Traffic Control - Collector - per block</t>
  </si>
  <si>
    <t>STUDENT Intermittent Traffic Control - Local - per block</t>
  </si>
  <si>
    <t>STUDENT Intermittent Traffic Control - Park Road - per block</t>
  </si>
  <si>
    <t>STUDENT Intermittent Traffic Control - Alley - per block</t>
  </si>
  <si>
    <t>STUDENT City owned Building or Facility Use - per day</t>
  </si>
  <si>
    <t>STUDENT City-County Building (City Hall) - per day</t>
  </si>
  <si>
    <t>STUDENT Drone Filming Permit (per shoot)</t>
  </si>
  <si>
    <t>STUDENT Still Photography Permit</t>
  </si>
  <si>
    <t>Fines</t>
  </si>
  <si>
    <t>Fine- Premature Set Up/ Overextension of Stay (per day)</t>
  </si>
  <si>
    <t>Fine- Unauthorized Vehicles on Grass (per vehicle)</t>
  </si>
  <si>
    <t>Fine- Signage left on site 48 hr post event (per unit)</t>
  </si>
  <si>
    <t>Fine- Portable toilets left on site 48 hr post event (per unit)</t>
  </si>
  <si>
    <t>Fine- Equipment left on site 48 hr post event (per unit)</t>
  </si>
  <si>
    <t>Fine- Damage to City Property</t>
  </si>
  <si>
    <t>Cost of Repair</t>
  </si>
  <si>
    <t>Fine - Deviation from Permitted Activity</t>
  </si>
  <si>
    <t>Fine- Unpermitted event or filming activity</t>
  </si>
  <si>
    <t>Cost of fees plus 25%</t>
  </si>
  <si>
    <t>Bureau of Administration</t>
  </si>
  <si>
    <t>Department of Parks and Recreation</t>
  </si>
  <si>
    <t>Senior Center room (min 2 hrs, per hr)</t>
  </si>
  <si>
    <t>Senior Center room, weekend (min 2 hrs, per hr)</t>
  </si>
  <si>
    <t>Rec Center room, weekday per hr</t>
  </si>
  <si>
    <t>Rec Center room, weekend per hr</t>
  </si>
  <si>
    <t>Rec Center Gymnasium per hr</t>
  </si>
  <si>
    <t>Rec Center, weight room use fee per month</t>
  </si>
  <si>
    <t>Marshall Building Fees (Banquet Hall  Kitchen, Patio) per Day</t>
  </si>
  <si>
    <t>Marshall Building Fees (Banquet Hall  Kitchen, Patio) per 4 hours</t>
  </si>
  <si>
    <t>Marshall Building Basement Performance Room</t>
  </si>
  <si>
    <t>Marshall Building Large Meeting Space /hour</t>
  </si>
  <si>
    <t>Marshall Building Small Meeting Space/hour</t>
  </si>
  <si>
    <t>Aquatics, learn to swim Children first session</t>
  </si>
  <si>
    <t>Free</t>
  </si>
  <si>
    <t>Aquatics, learn to swim Children Additional session after first</t>
  </si>
  <si>
    <t>Aquatics, learn to swim Adult</t>
  </si>
  <si>
    <t>Aquatics, Water Aerobics</t>
  </si>
  <si>
    <t>POOL PASSES</t>
  </si>
  <si>
    <t>Daily Pool Pass Adult (16+ years old)</t>
  </si>
  <si>
    <t>Daily Pool Pass Youth (3-15 years old)</t>
  </si>
  <si>
    <t>Non-City Resident</t>
  </si>
  <si>
    <t>City Resident Family of Four</t>
  </si>
  <si>
    <t>Add on to Family of Four tag (additional family members over 4)</t>
  </si>
  <si>
    <t>City Resident Adult (16+ years old)</t>
  </si>
  <si>
    <t>City Resident Senior (60+ years old)</t>
  </si>
  <si>
    <t>City Resident Youth (3-15 years old)</t>
  </si>
  <si>
    <t>City Resident Young Children (2 years old and under)</t>
  </si>
  <si>
    <t>City Resident Family of Four on Public Assistance is $30</t>
  </si>
  <si>
    <t>Add on to Family of Four tag on public assistance (additional family members over 4) is $4</t>
  </si>
  <si>
    <t>City Resident Adult on Public Assistance (16+ years old) is $15</t>
  </si>
  <si>
    <t>City Resident Youth on Public Assistance (3-15 years old) is $7</t>
  </si>
  <si>
    <t>City Resident Young Children on Public Assistance (2 years and under): Free</t>
  </si>
  <si>
    <t>Disabled veterans, active duty military and activated reservist guard members</t>
  </si>
  <si>
    <t>TENNIS</t>
  </si>
  <si>
    <t>Beginner and Intermediate (11+)</t>
  </si>
  <si>
    <t>Advanced Tournament Training</t>
  </si>
  <si>
    <t>Beginner and Intermediate (7-10)</t>
  </si>
  <si>
    <t>Tiny Tots (4-6)</t>
  </si>
  <si>
    <t>Tennis Clinic - Beginner and Intermediate (11+)</t>
  </si>
  <si>
    <t>Tennis Clinic - Advanced Tournament Training</t>
  </si>
  <si>
    <t>Tennis Clinic - Beginner and Intermediate (7-10)</t>
  </si>
  <si>
    <t>Tennis Clinic -  Tiny Tots (4-6)</t>
  </si>
  <si>
    <t>Tennis weekday early morning 7 am - 9 am</t>
  </si>
  <si>
    <t>Tennis weekday prime time 9 am - 4 pm</t>
  </si>
  <si>
    <t>Tennis weekday super prime time 4 pm - 9 pm</t>
  </si>
  <si>
    <t>Tennis weekday night owl 9 pm - 10 pm</t>
  </si>
  <si>
    <t>Tennis weekend super prime time 7 am - 6 pm</t>
  </si>
  <si>
    <t>Tennis weekend night owl 6 pm - 8 pm</t>
  </si>
  <si>
    <t>Senior (60+) Rate Friday 12-4pm per person for 2 hours</t>
  </si>
  <si>
    <t>Permit Fee-  High School Rental (per season spring, summer, fall)</t>
  </si>
  <si>
    <t>Permit Fee - Outdoor Tennis/Pickleball (per hr, per court)</t>
  </si>
  <si>
    <t>Permit Fee - Outdoor Tennis/Pickleball (per day Max 6 hrs)</t>
  </si>
  <si>
    <t>Pickleball Clinic Fee</t>
  </si>
  <si>
    <t>SKATING RINKS</t>
  </si>
  <si>
    <t>Adult Skate</t>
  </si>
  <si>
    <t>Senior (60+), Veterans and College Students with ID</t>
  </si>
  <si>
    <t>Children (17 and under)</t>
  </si>
  <si>
    <t>Skate rental</t>
  </si>
  <si>
    <t>Skate sharpening</t>
  </si>
  <si>
    <t>Rental - Per Hour</t>
  </si>
  <si>
    <r>
      <t>Lessons</t>
    </r>
    <r>
      <rPr>
        <sz val="11"/>
        <rFont val="Calibri"/>
        <family val="2"/>
        <scheme val="minor"/>
      </rPr>
      <t xml:space="preserve"> (4)</t>
    </r>
  </si>
  <si>
    <t>Skate party room - Per Hour</t>
  </si>
  <si>
    <t>Punch Cards - Adult</t>
  </si>
  <si>
    <t>Punch Cards - Youth</t>
  </si>
  <si>
    <t>Banquet Hall- All Day Rental (Includes Alcohol Permit Fee, If Applicable)</t>
  </si>
  <si>
    <t>Lobby Fee - Extend Banquet Hall into Lobby Space</t>
  </si>
  <si>
    <t>Late Night Hockey Rental</t>
  </si>
  <si>
    <t>Department of Public Works</t>
  </si>
  <si>
    <t>Garden Plots</t>
  </si>
  <si>
    <t>Memorial Bench - Bench</t>
  </si>
  <si>
    <t>Memorial Bench - Concrete Pad</t>
  </si>
  <si>
    <t>Memorial Bench - Plaque</t>
  </si>
  <si>
    <t>At Cost</t>
  </si>
  <si>
    <t>Excessive Bulky Waste Collection 1 hour</t>
  </si>
  <si>
    <t>Excessive Bulky Waste Collection Per hour after first</t>
  </si>
  <si>
    <t>Yard Debris - Cars and SUVs (without trailers)</t>
  </si>
  <si>
    <t>Yard Debris - Pick-ups, vans, and any pull behind trailers</t>
  </si>
  <si>
    <t>Yard Debris - Dump Trucks or Large Box Vans (prior approval from DPW Director Required)</t>
  </si>
  <si>
    <t>Plan Review-Forestry</t>
  </si>
  <si>
    <t xml:space="preserve">Tree Services /per tree -pruning, planting and removal. </t>
  </si>
  <si>
    <t>Failure to Obtain Tree Permit</t>
  </si>
  <si>
    <t>up to $500</t>
  </si>
  <si>
    <t>Inspection/Plan Review for Arborist</t>
  </si>
  <si>
    <t>Decommissioned Tree Site</t>
  </si>
  <si>
    <t>Private sidewalk replacement (per square foot)</t>
  </si>
  <si>
    <t>YEAR ROUND INDOOR SHELTERS</t>
  </si>
  <si>
    <t>Banksville Park Shelter</t>
  </si>
  <si>
    <t>West End Park Shelter</t>
  </si>
  <si>
    <t>Olympia Park Shelter House (Indoor)</t>
  </si>
  <si>
    <t>OPEN AIR SHELTERS</t>
  </si>
  <si>
    <t>West End Elliot Overlook</t>
  </si>
  <si>
    <t>Riverview Park-Activities</t>
  </si>
  <si>
    <t>Riverview Park-Chapel</t>
  </si>
  <si>
    <t>Robert E. Williams</t>
  </si>
  <si>
    <t>Liberty Green Park</t>
  </si>
  <si>
    <t>Wightman Park</t>
  </si>
  <si>
    <t>Brookline Park</t>
  </si>
  <si>
    <t>Chartiers Park</t>
  </si>
  <si>
    <t>Frick Park-Forbes and Braddock</t>
  </si>
  <si>
    <t>Highland Park-Bigelow Grove</t>
  </si>
  <si>
    <t>Highland Park-Elm</t>
  </si>
  <si>
    <t>Highland Park-Lake Point</t>
  </si>
  <si>
    <t>Highland Park-Maple</t>
  </si>
  <si>
    <t>Highland Park-Memorial</t>
  </si>
  <si>
    <t>Highland Park-Pool</t>
  </si>
  <si>
    <t>Highland Park-Rhododendron</t>
  </si>
  <si>
    <t>Highland Park-Sycamore</t>
  </si>
  <si>
    <t>McKinley Park - Bauseman Street</t>
  </si>
  <si>
    <t>McKinley Park - Michigan Street</t>
  </si>
  <si>
    <t>Mellon Park  - Rose Garden (2 hours)</t>
  </si>
  <si>
    <t>Mellon Park - Walled Garden (2 hours)</t>
  </si>
  <si>
    <t>Riverview Park-Locust</t>
  </si>
  <si>
    <t>Riverview Park-Valley Refuge</t>
  </si>
  <si>
    <t>Schenley Park-Anderson</t>
  </si>
  <si>
    <t>Schenley Park-Bartlett</t>
  </si>
  <si>
    <t>Schenley Park-Oval</t>
  </si>
  <si>
    <t>Schenley Park-Overlook</t>
  </si>
  <si>
    <t>Schenley Park-Prospect</t>
  </si>
  <si>
    <t>Schenley Park-Vietnam</t>
  </si>
  <si>
    <t>Schenley Park-Westinghouse</t>
  </si>
  <si>
    <t>Sheraden Park</t>
  </si>
  <si>
    <t xml:space="preserve">McBride upper Shelter (near swimming Pool)  </t>
  </si>
  <si>
    <t>Hays Park Shelter</t>
  </si>
  <si>
    <t>Fineview Park Shelter</t>
  </si>
  <si>
    <t>Schenley Park Oval Tennis Court Shelter</t>
  </si>
  <si>
    <t>Emerald View Park (Olympia Park) Shelter</t>
  </si>
  <si>
    <t>Frick Park Blue Slide Park Shelter</t>
  </si>
  <si>
    <t>Riverview Park - Playground Shelter</t>
  </si>
  <si>
    <t>Larimer Park Shelter</t>
  </si>
  <si>
    <t>Bon Air Park  Gazebo Shelter</t>
  </si>
  <si>
    <t>West End Park Gazebo Shelter</t>
  </si>
  <si>
    <t>Banksville Park Gazebo Shelter</t>
  </si>
  <si>
    <t>Oakwood Park Shelter</t>
  </si>
  <si>
    <t>Mt. Washington Overlooks  - per 2 hours per platform</t>
  </si>
  <si>
    <t>OTHER</t>
  </si>
  <si>
    <t>General Permit - Contact DPW Permits office</t>
  </si>
  <si>
    <t>Field (Baseball, Football, Soccer) Permit - Adult Per Hour</t>
  </si>
  <si>
    <t>Field (Baseball, Football, Soccer) Permit - Youth Per Hour</t>
  </si>
  <si>
    <t>Court (Bocce, Basketball &amp; Sand Volleyball) Permit - Adult Per Hour</t>
  </si>
  <si>
    <t>Court (Bocce, Basketball &amp; Sand Volleyball) Permit - Youth Per Hour</t>
  </si>
  <si>
    <t>Deck Hockey Permit - Adult Per Hour</t>
  </si>
  <si>
    <t>Deck Hockey Permit - Youth Per Hour</t>
  </si>
  <si>
    <t>Schenley Oval Use Permit - Adult Per Hour</t>
  </si>
  <si>
    <t>Schenley Oval Use Permit - Youth Per Hour</t>
  </si>
  <si>
    <t>Schenely Oval Track- Adult per hour</t>
  </si>
  <si>
    <t>Schenely Oval Track- Youth per hour</t>
  </si>
  <si>
    <t>Bud Harris Cycle Track - Adult per hour</t>
  </si>
  <si>
    <t>Bud Harris Cycle Track - Youth per hour</t>
  </si>
  <si>
    <t>Concession Stand Use Seasonal Permit - Adult &amp; Youth</t>
  </si>
  <si>
    <t>Architecture and/or Landscape - Application Fee</t>
  </si>
  <si>
    <t>Architecture and/or Landscape - Conceptual Review</t>
  </si>
  <si>
    <t>Architecture and/or Landscape - Preliminary Review</t>
  </si>
  <si>
    <t>Architecture and/or Landscape - Final Review</t>
  </si>
  <si>
    <t>Evening Meeting Attendance Architect Rate</t>
  </si>
  <si>
    <t>Trash Removal PER 6 Yard Packer Load</t>
  </si>
  <si>
    <t>Truck Driver Hourly Rate</t>
  </si>
  <si>
    <t>Add Plow to Truck</t>
  </si>
  <si>
    <t>Add Sand to Trucks</t>
  </si>
  <si>
    <t>Bike/Crowd Fencing (per section, min 6 sections)</t>
  </si>
  <si>
    <t>Black Box Platform (set of 4)</t>
  </si>
  <si>
    <t>Clearstream Recycling Container (per container, 5 minimum)</t>
  </si>
  <si>
    <t>Three-row Standard Bleachers Daily Rental</t>
  </si>
  <si>
    <t>Three-row Standard Bleachers Set Up Fee</t>
  </si>
  <si>
    <t>Laborer Hourly Rate (Used for Trash Removal)</t>
  </si>
  <si>
    <t>Recycling Roll-Off (38 cubic yards)</t>
  </si>
  <si>
    <t>Recycling Trailer (9 cubic yards)</t>
  </si>
  <si>
    <t>Recycling Utility Cart (per cart/weekend-delivery &amp; pick-up)</t>
  </si>
  <si>
    <t>Sand Bags (per bag, 20 bag min)</t>
  </si>
  <si>
    <t>Showmobile Daily Rental</t>
  </si>
  <si>
    <t>Showmobile Set-Up Fee</t>
  </si>
  <si>
    <t>Street Flushing First Hour</t>
  </si>
  <si>
    <t>Street Sweeping Each Additional Hour</t>
  </si>
  <si>
    <t>Street Sweeping First Hour</t>
  </si>
  <si>
    <t>DPW services not otherwise identified - Hourly rate</t>
  </si>
  <si>
    <t>Trans-bleachers Daily Rental</t>
  </si>
  <si>
    <t>Trans-bleachers Set-up fee</t>
  </si>
  <si>
    <t>Traffic cones - delivery, set up and pick up (per cone, 10 min)</t>
  </si>
  <si>
    <t>Water Barrier (per barricade, min 10)</t>
  </si>
  <si>
    <t>Wooden Barricade (per barricade, min 10)</t>
  </si>
  <si>
    <r>
      <t xml:space="preserve">ECS&amp;R Rates for Pittsburgh </t>
    </r>
    <r>
      <rPr>
        <b/>
        <u/>
        <sz val="14"/>
        <color rgb="FF000000"/>
        <rFont val="Calibri"/>
        <family val="2"/>
      </rPr>
      <t>Curbside Service</t>
    </r>
    <r>
      <rPr>
        <b/>
        <sz val="14"/>
        <color rgb="FF000000"/>
        <rFont val="Calibri"/>
        <family val="2"/>
      </rPr>
      <t xml:space="preserve"> (PREPAID) for hard to recycle items</t>
    </r>
  </si>
  <si>
    <t>Item Description</t>
  </si>
  <si>
    <t>U/M</t>
  </si>
  <si>
    <t>Base Fee for Curbside/ Dockside Pickup</t>
  </si>
  <si>
    <t>Each (ea)</t>
  </si>
  <si>
    <t>Computers</t>
  </si>
  <si>
    <t>Hard Drives</t>
  </si>
  <si>
    <t>Laptops</t>
  </si>
  <si>
    <t>Mainframe Computers Equipment</t>
  </si>
  <si>
    <t>Computer Monitors (Flat)</t>
  </si>
  <si>
    <t>Computer Monitors (CRT)</t>
  </si>
  <si>
    <t>Shredding Hard Drive</t>
  </si>
  <si>
    <t>Computer Peripherals</t>
  </si>
  <si>
    <t>Modems</t>
  </si>
  <si>
    <t>Printers</t>
  </si>
  <si>
    <t>Scanners</t>
  </si>
  <si>
    <t>Keyboards/ Mice</t>
  </si>
  <si>
    <t>Televisions</t>
  </si>
  <si>
    <t>Televisions - CRTs (&lt;=27")</t>
  </si>
  <si>
    <t>Televisions - CRTs (27"-32")</t>
  </si>
  <si>
    <t>Televisions - CRTs (32"-36")</t>
  </si>
  <si>
    <t>Televisions - CRTs (&gt;=36")</t>
  </si>
  <si>
    <t>Televisions - Flatscreen (&lt;=27")</t>
  </si>
  <si>
    <t>Televisions - Flatscreen (27"-42")</t>
  </si>
  <si>
    <t>Televisions - Flatscreen (42"-50")</t>
  </si>
  <si>
    <t>Televisions - Flatscreen (&gt;=50")</t>
  </si>
  <si>
    <t>Other Electronics</t>
  </si>
  <si>
    <t>Answering Machines</t>
  </si>
  <si>
    <t>CD Players</t>
  </si>
  <si>
    <t>Copiers</t>
  </si>
  <si>
    <t>Duplicators</t>
  </si>
  <si>
    <t>Electric Typewriters</t>
  </si>
  <si>
    <t>Fax Machines</t>
  </si>
  <si>
    <t>Mobile Phones</t>
  </si>
  <si>
    <t>Pagers</t>
  </si>
  <si>
    <t>Printed Circuit Boards</t>
  </si>
  <si>
    <t>Stereos</t>
  </si>
  <si>
    <t>Transparency Makers</t>
  </si>
  <si>
    <t>Uninterrupted Power Supply (UPS) Systems</t>
  </si>
  <si>
    <t>Telephones and Telephone Equipment</t>
  </si>
  <si>
    <t>Radios</t>
  </si>
  <si>
    <t>Microwaves</t>
  </si>
  <si>
    <t>VCRs</t>
  </si>
  <si>
    <t>Remote Controls</t>
  </si>
  <si>
    <t>AC Units</t>
  </si>
  <si>
    <t>Fluorescent Light Bulbs</t>
  </si>
  <si>
    <t>Tubes (&lt;= 4')</t>
  </si>
  <si>
    <t>Tubes (4'-8')</t>
  </si>
  <si>
    <t>CFL's</t>
  </si>
  <si>
    <t>Household Hazardous Waste</t>
  </si>
  <si>
    <t>Bag</t>
  </si>
  <si>
    <t>Aerosols</t>
  </si>
  <si>
    <t>Antifreeze</t>
  </si>
  <si>
    <t>Asbestos</t>
  </si>
  <si>
    <t>Chlorine Products</t>
  </si>
  <si>
    <t>Corrosives/ Caustics</t>
  </si>
  <si>
    <t>Flammable Liquids</t>
  </si>
  <si>
    <t>Paint- Liquid</t>
  </si>
  <si>
    <t>Paint- Oil Based</t>
  </si>
  <si>
    <t>Paint Products/ Turpentine</t>
  </si>
  <si>
    <t>Pesticides/ Poisons</t>
  </si>
  <si>
    <t>Oil- Used</t>
  </si>
  <si>
    <t>Organic Peroxides</t>
  </si>
  <si>
    <t>Oxidizers</t>
  </si>
  <si>
    <t>Propane Tanks&lt; 20 lbs</t>
  </si>
  <si>
    <t>Propane Tanks&gt; 20 lbs</t>
  </si>
  <si>
    <r>
      <t xml:space="preserve">ECS&amp;R Pittsburgh </t>
    </r>
    <r>
      <rPr>
        <b/>
        <u/>
        <sz val="14"/>
        <color rgb="FF000000"/>
        <rFont val="Calibri"/>
        <family val="2"/>
      </rPr>
      <t>Drop off</t>
    </r>
    <r>
      <rPr>
        <b/>
        <sz val="14"/>
        <color rgb="FF000000"/>
        <rFont val="Calibri"/>
        <family val="2"/>
      </rPr>
      <t xml:space="preserve"> Rates for hard to recycle items</t>
    </r>
  </si>
  <si>
    <t>Computers &amp; Peripherals</t>
  </si>
  <si>
    <t>Pounds (lbs)</t>
  </si>
  <si>
    <t>Shredding NVM each 1/2 hr</t>
  </si>
  <si>
    <t>Computer Monitors</t>
  </si>
  <si>
    <t>Televisions - CRTs</t>
  </si>
  <si>
    <t>Televisions - LCDs/LED/OLED/Plasma</t>
  </si>
  <si>
    <t>Small freon containing devices (i.e. window AC units, dehumidifiers, mini fridges)</t>
  </si>
  <si>
    <t>Propane Tanks (Grill sized or larger)</t>
  </si>
  <si>
    <t>Mercury Containing Devices</t>
  </si>
  <si>
    <t>Thermostats</t>
  </si>
  <si>
    <t>Latex Paint</t>
  </si>
  <si>
    <t>Universal Waste</t>
  </si>
  <si>
    <t>Batteries- Lead Acid</t>
  </si>
  <si>
    <t>Batteries- Rechargeable</t>
  </si>
  <si>
    <t>Batteries- Alkaline</t>
  </si>
  <si>
    <t>Tubes</t>
  </si>
  <si>
    <t>Department of Mobility &amp; Infrastructure</t>
  </si>
  <si>
    <t>Attachment - Annual Bridge: $50 per 1/1000th of  weight</t>
  </si>
  <si>
    <t xml:space="preserve">Annual Bridge Application </t>
  </si>
  <si>
    <t>Banners - per banner</t>
  </si>
  <si>
    <t>Banners (over the road) - per banner, 15 day maximum</t>
  </si>
  <si>
    <t xml:space="preserve">Banner Application </t>
  </si>
  <si>
    <t xml:space="preserve">Curb Cut  - Tertiary street (example a 20' curb cut = $450) </t>
  </si>
  <si>
    <t>Curb Cut - Residential</t>
  </si>
  <si>
    <t xml:space="preserve">Curb Cut Commercial application </t>
  </si>
  <si>
    <t xml:space="preserve">Curb Cut Residential application </t>
  </si>
  <si>
    <t>Existing residential curb cut record fee where parking is listed on the occupancy permit</t>
  </si>
  <si>
    <t>Encroachment -Major</t>
  </si>
  <si>
    <t>Existing Encroachment record fee</t>
  </si>
  <si>
    <t>Encroachment - Permanent Bridge: Annual Fee</t>
  </si>
  <si>
    <t xml:space="preserve">Permanent Bridge application </t>
  </si>
  <si>
    <t>Furnishing - Annual Dumpster</t>
  </si>
  <si>
    <t>Furnishing - Bike Rack</t>
  </si>
  <si>
    <t>Telecommunications Pole Application Fee - Per New Pole</t>
  </si>
  <si>
    <t>$1.00 per foot, per day</t>
  </si>
  <si>
    <t>Traffic Sign Fabrication and Installation Fee (New Sign Post)</t>
  </si>
  <si>
    <t>Traffic Sign Fabrication  (Existing Sign Post)</t>
  </si>
  <si>
    <t>Valet - New License</t>
  </si>
  <si>
    <t xml:space="preserve">Valet application </t>
  </si>
  <si>
    <t>Valet - Annual License Renewal</t>
  </si>
  <si>
    <t>Valet - Temporary - two day max</t>
  </si>
  <si>
    <t>Curb Cut - Secondary street (example a 20' curb cut on  = $650)</t>
  </si>
  <si>
    <t>Curb Cut - Primary street (example a 20' curb cut = $1,150)</t>
  </si>
  <si>
    <t>Moving - Storage Pod: per week, two week max</t>
  </si>
  <si>
    <t>Moving - Truck: 2 day max</t>
  </si>
  <si>
    <t>Valet - New License - High Occupancy</t>
  </si>
  <si>
    <t xml:space="preserve">Valet - Yearly License -  High Occupancy Renewal </t>
  </si>
  <si>
    <t>Review - Street Vacation (open street)</t>
  </si>
  <si>
    <t>Review - Street Vacation (paper street)</t>
  </si>
  <si>
    <t xml:space="preserve">Review - Maintenance and Protection of Traffic </t>
  </si>
  <si>
    <t>Review - ROW Plan - Minor Changes</t>
  </si>
  <si>
    <t>Review- ROW Plan - New Construction</t>
  </si>
  <si>
    <t xml:space="preserve">Review - ROW Plan - Street Dedication </t>
  </si>
  <si>
    <t xml:space="preserve">Review - Traffic Impact Study  </t>
  </si>
  <si>
    <t>Review - Traffic Memo</t>
  </si>
  <si>
    <t>Multiple Plan Review Fee per review (additional fees after 3 failed plan reviews)</t>
  </si>
  <si>
    <t>Unregistered, Abandoned and Unusable Equipment violation, per day of violation</t>
  </si>
  <si>
    <t>Work Without Permit violation</t>
  </si>
  <si>
    <t>Triple Normal Fees</t>
  </si>
  <si>
    <t xml:space="preserve">Reinspection fee </t>
  </si>
  <si>
    <t>ROW Research  per hour</t>
  </si>
  <si>
    <t>CITY OF PITTSBURGH - 2025 FEE SCHEDULE</t>
  </si>
  <si>
    <t>Additional Block ITC - per day</t>
  </si>
  <si>
    <t>STUDENT Additional Block ITC - per day</t>
  </si>
  <si>
    <t>STUDENT Intermittent Traffic Control - Sidewalk - per black</t>
  </si>
  <si>
    <t>Commercial Permit Minimum Base Fee (BDA, MP, EP, FAS, SSP, DP, SWM, LOP)</t>
  </si>
  <si>
    <t>Commercial Permit Minimum Base Fee (SP)</t>
  </si>
  <si>
    <t>Commercial Permit Maximum Base Fee (all)</t>
  </si>
  <si>
    <t>Residential Permit Base Fee (initial and amended) based on the value of construction</t>
  </si>
  <si>
    <t>Residential Permit Minimum Base Fee (all)</t>
  </si>
  <si>
    <t>Residential Permit Maximum Base Fee (all)</t>
  </si>
  <si>
    <t>market cost</t>
  </si>
  <si>
    <t>Telecommunications Annual Permit Fee - Base Fee per Provider</t>
  </si>
  <si>
    <t>Telecommunications Pole Third Party Review Fee</t>
  </si>
  <si>
    <t xml:space="preserve">Telecommunications Pole Application Fee - PACD review </t>
  </si>
  <si>
    <t>Telecommunications Pole Application Fee - Traffic Engineering review (if modifying traffic control signal)</t>
  </si>
  <si>
    <t>Telecommunications Annual Permit Fee Per Asset</t>
  </si>
  <si>
    <t>DOMI Site Plan Review</t>
  </si>
  <si>
    <t>DOMI Scoping/TIS/Development Review Meeting</t>
  </si>
  <si>
    <t>Commercial &amp; Residential Permit License Amendment Fee</t>
  </si>
  <si>
    <t>Permit Renewal Fee - flat fee</t>
  </si>
  <si>
    <t>Commercial Certificate of Occupancy Fee (permanent use and temporary use pending permit completion)</t>
  </si>
  <si>
    <t>Commercial Certificate of Occupancy Fee (temporary events, structures, and seating)</t>
  </si>
  <si>
    <t>Commercial Certificate of Occupancy Fee (expedited issuance)</t>
  </si>
  <si>
    <t>Residential Certificate of Occupancy Fee</t>
  </si>
  <si>
    <t>Residential Certificate of Occupancy Fee (expedited issuance)</t>
  </si>
  <si>
    <t>Commercial Occupant Load Placard (New) - flat fee</t>
  </si>
  <si>
    <t>Commercial Occupant Load Placard (Replacement) - flat fee</t>
  </si>
  <si>
    <t>Floodplain Permit (non-substantial improvement) - flat fee</t>
  </si>
  <si>
    <t>Floodplain Permit (substantial improvement or new construction) - flat fee</t>
  </si>
  <si>
    <t>Stormwater Post Construction Fee - flat fee for each permit</t>
  </si>
  <si>
    <t>Hard Copy Document Retention Fee - flat fee for each sheet/page submitted</t>
  </si>
  <si>
    <t>Commercial SSP &amp; FAS maintenance Fee - flat fee for each permit</t>
  </si>
  <si>
    <t>Certificate of Occupancy Fees</t>
  </si>
  <si>
    <t>Document Retention Fee - flat fee for each permit</t>
  </si>
  <si>
    <t>State Education &amp; Training Fund Fee (SETF) - flat fee per permit</t>
  </si>
  <si>
    <t xml:space="preserve">Third-Party Agent (TPA) Discount </t>
  </si>
  <si>
    <t>Accelerated Plan Review Fees</t>
  </si>
  <si>
    <t>Commercial Permit Accelerated Plan Review Fee (BDA) - based on the value of construction</t>
  </si>
  <si>
    <t>Commercial Permit Accelerated Plan Review Fee Minimum (BDA)</t>
  </si>
  <si>
    <t>Commercial Permit Accelerated Plan Review Fee (All other Permits) - based on the value of construction</t>
  </si>
  <si>
    <t>Commercial Permit Accelerated Plan Review Fee Minimum (All other Permits)</t>
  </si>
  <si>
    <t>Commercial Permit Accelerated Plan Review Fee Maximum (All)</t>
  </si>
  <si>
    <t>Residential Permit Accelerated Plan Review Fee (All) - based on the value of construction</t>
  </si>
  <si>
    <t>Residential Permit Accelerated Plan Review Fee Minimum (All)</t>
  </si>
  <si>
    <t>Residential Permit Accelerated Plan Review Fee Maximum (All)</t>
  </si>
  <si>
    <t>Plan Review Meeting (1 hour)</t>
  </si>
  <si>
    <t>Commercial Plan Review Meeting - based on the value of construction</t>
  </si>
  <si>
    <t>Commercial Plan Review Meeting Minimum Fee</t>
  </si>
  <si>
    <t>Commercial Plan Review Meeting Maximum Fee</t>
  </si>
  <si>
    <t>Residential Plan Review Meeting Fee - based on the value of construction</t>
  </si>
  <si>
    <t>Residential Plan Review Meeting Minimum Fee</t>
  </si>
  <si>
    <t>Residential Plan Review Meeting Maximum Fee</t>
  </si>
  <si>
    <t>Plan Review Consultancy - flat hourly rate</t>
  </si>
  <si>
    <t>Code Technical Training - flat fee (per person)</t>
  </si>
  <si>
    <t>Commercial Off-hour Inspection Above Minimum - flat fee for each hour</t>
  </si>
  <si>
    <t>Residential Off-hour Inspection Above Minimum - flat fee for each hour</t>
  </si>
  <si>
    <t>Permit Penalty Fees</t>
  </si>
  <si>
    <t>Commercial Permit Work Penalty Fee - based on the value of construction</t>
  </si>
  <si>
    <t>Commercial Permit Work Penalty Minimum Fee</t>
  </si>
  <si>
    <t>Residential Permit Work Penalty Fee - based on the value of construction</t>
  </si>
  <si>
    <t>Residential Permit Work Penalty Minimum Fee</t>
  </si>
  <si>
    <t>Commercial Permit Plan Review Penalty Fee - flat fee</t>
  </si>
  <si>
    <t>Residential Permit Plan Review Penalty Fee - flat fee</t>
  </si>
  <si>
    <t>Commercial Permit Inspection Penalty Fee - flat fee</t>
  </si>
  <si>
    <t>Residential Permit Inspection Penalty Fee - flat fee</t>
  </si>
  <si>
    <t>Appeal Fees</t>
  </si>
  <si>
    <t>Trade Licenses</t>
  </si>
  <si>
    <t>Electrical Trade License (initial and renewal)</t>
  </si>
  <si>
    <t>Fire Suppression Trade License  (initial and renewal)</t>
  </si>
  <si>
    <t>General Contractor License (initial and renewal)</t>
  </si>
  <si>
    <t>HVAC Trade License (initial and renewal)</t>
  </si>
  <si>
    <t>Sign Contractor License (initial and renewal)</t>
  </si>
  <si>
    <t>Special Inspector Registration (initial and renewal)</t>
  </si>
  <si>
    <t>Stationary Engineer License (initial and renewal)</t>
  </si>
  <si>
    <t>Third-Party Inspector Registration (initial and renewal)</t>
  </si>
  <si>
    <t>Business Licenses</t>
  </si>
  <si>
    <t xml:space="preserve">Bed &amp; Breakfast (initial and renewal) </t>
  </si>
  <si>
    <t>Child Care Facility Registration and Inspeciton</t>
  </si>
  <si>
    <t>Fire &amp; Life Safety Registration &amp; Inspection (initial and renewal)</t>
  </si>
  <si>
    <t>Parking Lot (initial and renewal) per location</t>
  </si>
  <si>
    <t>Peddler License (initial and renewal)</t>
  </si>
  <si>
    <t>Rental Permit Program</t>
  </si>
  <si>
    <t>Rental Permit Program Unit Inspection Fee - flat fee per number of units</t>
  </si>
  <si>
    <t>Rental Unit Lead Inspection - flat fee per number of units</t>
  </si>
  <si>
    <t>Second Hand Dealers License Fee (initial and renewal)</t>
  </si>
  <si>
    <t>Solicitation/Tag Day License Fee (initial and renewal)</t>
  </si>
  <si>
    <t>Ticket Reseller License Fee (initial and renewal)</t>
  </si>
  <si>
    <t>Towing License Fee (initial and renewal)</t>
  </si>
  <si>
    <t>Vendor License Fee (Mobile Vehicle, initial and renewal)</t>
  </si>
  <si>
    <t>Vendor License Fee (Stationary, initial and renewal)</t>
  </si>
  <si>
    <t>Vendor License (Mobile Vehicle and Stationary) - Employee Fee</t>
  </si>
  <si>
    <t>Trade License Continuing Education Training - flat fee (per person)</t>
  </si>
  <si>
    <t>License (Trade, Contractor, and Business) Late Fee</t>
  </si>
  <si>
    <t>Barricade (&lt;25)</t>
  </si>
  <si>
    <t>Barricade (25-100)</t>
  </si>
  <si>
    <t>Barricade (&gt;100)</t>
  </si>
  <si>
    <t>Machinery/Equipment in ROW</t>
  </si>
  <si>
    <t>Materials Staging in ROW (&lt;25)</t>
  </si>
  <si>
    <t>Materials Staging in ROW (25-100)</t>
  </si>
  <si>
    <t>Materials Staging in ROW (&gt;100)</t>
  </si>
  <si>
    <t>Opening (&lt;25)</t>
  </si>
  <si>
    <t>Opening (25-100)</t>
  </si>
  <si>
    <t>Opening (&gt;100)</t>
  </si>
  <si>
    <t>Per Pole Additional Review Fee</t>
  </si>
  <si>
    <t>Demolition Dumpster</t>
  </si>
  <si>
    <t>Crane</t>
  </si>
  <si>
    <t>Scaffolding (&lt;25)</t>
  </si>
  <si>
    <t>Scaffolding (25-100)</t>
  </si>
  <si>
    <t>Scaffolding (&gt;100)</t>
  </si>
  <si>
    <t>Sidewalk Repair (&lt;25)</t>
  </si>
  <si>
    <t>Sidewalk Repair (25-100)</t>
  </si>
  <si>
    <t>Sidewalk Repair (&gt;100)</t>
  </si>
  <si>
    <t>Outdoor Dining and Retail</t>
  </si>
  <si>
    <t>Restoration</t>
  </si>
  <si>
    <t>Pole</t>
  </si>
  <si>
    <t>Conditional Fees</t>
  </si>
  <si>
    <t>Primary Road Full Closure</t>
  </si>
  <si>
    <t>Deficiency Fee</t>
  </si>
  <si>
    <t xml:space="preserve">Residential Parking Permit </t>
  </si>
  <si>
    <t>Pittsburgh Parking Authority</t>
  </si>
  <si>
    <t>Visitor Pass</t>
  </si>
  <si>
    <t>Restoration Permit Fee</t>
  </si>
  <si>
    <t>Encroachment - Minor/Furnishing</t>
  </si>
  <si>
    <t>Temporary No parking Permit</t>
  </si>
  <si>
    <t xml:space="preserve">Barricade </t>
  </si>
  <si>
    <t xml:space="preserve">Scaffolding </t>
  </si>
  <si>
    <t>Materials Staging in ROW</t>
  </si>
  <si>
    <t>Opening</t>
  </si>
  <si>
    <t>Sidewalk Repair</t>
  </si>
  <si>
    <t>Final Inspection Overdue Fee</t>
  </si>
  <si>
    <t xml:space="preserve">Signal Review Fee (within 100 feet of signal) </t>
  </si>
  <si>
    <t>Signal Modification</t>
  </si>
  <si>
    <t>Add. Signal Modification</t>
  </si>
  <si>
    <t>Primary Roadway/Business District Fee</t>
  </si>
  <si>
    <t xml:space="preserve">Utility Project Meeting </t>
  </si>
  <si>
    <r>
      <rPr>
        <sz val="11"/>
        <color theme="1"/>
        <rFont val="Calibri"/>
        <family val="2"/>
        <scheme val="minor"/>
      </rPr>
      <t>$60 per month</t>
    </r>
  </si>
  <si>
    <r>
      <rPr>
        <sz val="11"/>
        <color theme="1"/>
        <rFont val="Calibri"/>
        <family val="2"/>
        <scheme val="minor"/>
      </rPr>
      <t>$30 per 2-weeks</t>
    </r>
  </si>
  <si>
    <t>Emergency Opening (&lt;25 linear feet)</t>
  </si>
  <si>
    <t>Emergency Opening (25-100 linear feet)</t>
  </si>
  <si>
    <t>Emergency Opening (&gt;100 linear feet)</t>
  </si>
  <si>
    <t>Towing</t>
  </si>
  <si>
    <t>Towing Fee-Non City Owned Passenger Cars/Trucks April 1st 2025 Onwards</t>
  </si>
  <si>
    <t>Towing Fee-Non City Owned Vehicles &lt;9,000 lbs April 1st 2025 Onwards</t>
  </si>
  <si>
    <t>Towing Fee-Non City Owned Vehicles 9,001-20,000 lbs April 1st 2025 Onwards</t>
  </si>
  <si>
    <t>Towing Fee-Non City Owned Vehicles 20,001-40,000 lbs April 1st 2025 Onwards</t>
  </si>
  <si>
    <t>Towing Fee-Non City Owned Vehicles 40,001-60,000 lbs April 1st 2025 Onwards</t>
  </si>
  <si>
    <t>Towing Fee-Non City Owned Vehicles 60,001-80,000 lbs April 1st 2025 Onwards</t>
  </si>
  <si>
    <t>Towing Fee-Trailer 20,001-40,000 lbs April 1st 2025 Onwards</t>
  </si>
  <si>
    <t>Towing Fee-Trailer 40,001-56,000 lbs April 1st 2025 Onwards</t>
  </si>
  <si>
    <t>Towing Fee-Trailer 56,001-80,000 lbs April 1st 2025 Onwards</t>
  </si>
  <si>
    <t>Towing Fee-Bus April 1st 2025 Onwards</t>
  </si>
  <si>
    <t>Towing Fee-Construction Vehicle April 1st 2025 Onwards</t>
  </si>
  <si>
    <t>Towing Fee-Trailer &lt;20,000 lbs April 1st 2025 Onwards</t>
  </si>
  <si>
    <t>Flatbed or Dolly Tow April 1st 2025 Onwards</t>
  </si>
  <si>
    <t xml:space="preserve">Towing Fee-Non City Owned Passenger Cars/Trucks Pre April 1st 2025 </t>
  </si>
  <si>
    <t>Towing Fee-Non City Owned Vehicles &lt;9,000 lbs Pre April 1st 2025</t>
  </si>
  <si>
    <t>Towing Fee-Non City Owned Vehicles 9,001-20,000 lbs Pre April 1st 2025</t>
  </si>
  <si>
    <t>Towing Fee-Non City Owned Vehicles 20,001-40,000 lbs Pre April 1st 2025</t>
  </si>
  <si>
    <t>Towing Fee-Non City Owned Vehicles 40,001-60,000 lbs Pre April 1st 2025</t>
  </si>
  <si>
    <t>Towing Fee-Non City Owned Vehicles 60,001-80,000 lbs Pre April 1st 2025</t>
  </si>
  <si>
    <t>Towing Fee-Trailer &lt;20,000 lbs Pre April 1st 2025</t>
  </si>
  <si>
    <t>Towing Fee-Trailer 20,001-40,000 lbs Pre April 1st 2025</t>
  </si>
  <si>
    <t>Towing Fee-Trailer 40,001-56,000 lbs Pre April 1st 2025</t>
  </si>
  <si>
    <t>Towing Fee-Trailer 56,001-80,000 lbs Pre April 1st 2025</t>
  </si>
  <si>
    <t>Towing Fee-Bus Pre April 1st 2025</t>
  </si>
  <si>
    <t>Towing Fee-Construction Vehicle Pre April 1st 2025</t>
  </si>
  <si>
    <t>Flatbed or Dolly Tow Pre April 1st 2025</t>
  </si>
  <si>
    <t>Farmer's Market Vendor Fees</t>
  </si>
  <si>
    <t>East End Farmer's Market</t>
  </si>
  <si>
    <t>Carrick Farmers Market</t>
  </si>
  <si>
    <t>Northside Farmer's Market</t>
  </si>
  <si>
    <t>Squirrel Hill Farmer's Market</t>
  </si>
  <si>
    <t>Squirrel Hill Winter Session</t>
  </si>
  <si>
    <r>
      <t>Summer -</t>
    </r>
    <r>
      <rPr>
        <sz val="11"/>
        <color theme="1"/>
        <rFont val="Calibri"/>
        <family val="2"/>
        <scheme val="minor"/>
      </rPr>
      <t> Tennis weekday early morning 7 am - 9 am</t>
    </r>
  </si>
  <si>
    <r>
      <t>Summer -</t>
    </r>
    <r>
      <rPr>
        <sz val="11"/>
        <color theme="1"/>
        <rFont val="Calibri"/>
        <family val="2"/>
        <scheme val="minor"/>
      </rPr>
      <t> Tennis weekday prime time 9 am - 4 pm</t>
    </r>
  </si>
  <si>
    <r>
      <t>Summer -</t>
    </r>
    <r>
      <rPr>
        <sz val="11"/>
        <color theme="1"/>
        <rFont val="Calibri"/>
        <family val="2"/>
        <scheme val="minor"/>
      </rPr>
      <t> Tennis weekday super prime time 4 pm - 9 pm</t>
    </r>
  </si>
  <si>
    <r>
      <t>Summer -</t>
    </r>
    <r>
      <rPr>
        <sz val="11"/>
        <color theme="1"/>
        <rFont val="Calibri"/>
        <family val="2"/>
        <scheme val="minor"/>
      </rPr>
      <t> Tennis weekday night owl 9 pm - 10 pm</t>
    </r>
  </si>
  <si>
    <r>
      <t>Summer -</t>
    </r>
    <r>
      <rPr>
        <sz val="11"/>
        <color theme="1"/>
        <rFont val="Calibri"/>
        <family val="2"/>
        <scheme val="minor"/>
      </rPr>
      <t> Tennis weekend super prime time 7 am - 6 pm</t>
    </r>
  </si>
  <si>
    <r>
      <t>Summer -</t>
    </r>
    <r>
      <rPr>
        <sz val="11"/>
        <color theme="1"/>
        <rFont val="Calibri"/>
        <family val="2"/>
        <scheme val="minor"/>
      </rPr>
      <t> Tennis weekend night owl 6 pm - 8 pm</t>
    </r>
  </si>
  <si>
    <r>
      <t>Advanced Payment -</t>
    </r>
    <r>
      <rPr>
        <sz val="11"/>
        <color theme="1"/>
        <rFont val="Calibri"/>
        <family val="2"/>
        <scheme val="minor"/>
      </rPr>
      <t> Tennis weekday early morning 7 am - 9 am</t>
    </r>
  </si>
  <si>
    <r>
      <t>Advanced Payment -</t>
    </r>
    <r>
      <rPr>
        <sz val="11"/>
        <color theme="1"/>
        <rFont val="Calibri"/>
        <family val="2"/>
        <scheme val="minor"/>
      </rPr>
      <t> Tennis weekday prime time 9 am - 4 pm</t>
    </r>
  </si>
  <si>
    <r>
      <t>Advanced Payment - </t>
    </r>
    <r>
      <rPr>
        <sz val="11"/>
        <color theme="1"/>
        <rFont val="Calibri"/>
        <family val="2"/>
        <scheme val="minor"/>
      </rPr>
      <t>Tennis weekday super prime time 4 pm - 9 pm</t>
    </r>
  </si>
  <si>
    <r>
      <t>Advanced Payment -</t>
    </r>
    <r>
      <rPr>
        <sz val="11"/>
        <color theme="1"/>
        <rFont val="Calibri"/>
        <family val="2"/>
        <scheme val="minor"/>
      </rPr>
      <t> Tennis weekday night owl 9 pm - 10 pm</t>
    </r>
  </si>
  <si>
    <r>
      <t>Advanced Payment -</t>
    </r>
    <r>
      <rPr>
        <sz val="11"/>
        <color theme="1"/>
        <rFont val="Calibri"/>
        <family val="2"/>
        <scheme val="minor"/>
      </rPr>
      <t> Tennis weekend super prime time 7 am - 6 pm</t>
    </r>
  </si>
  <si>
    <r>
      <t>Advanced Payment -</t>
    </r>
    <r>
      <rPr>
        <sz val="11"/>
        <color theme="1"/>
        <rFont val="Calibri"/>
        <family val="2"/>
        <scheme val="minor"/>
      </rPr>
      <t> Tennis weekend night owl 6 pm - 8 pm</t>
    </r>
  </si>
  <si>
    <t>Commercial Board of Appeals Application Fee - flat fee per property</t>
  </si>
  <si>
    <t>Residential Board of Appeals Application Fee - flat fee per property</t>
  </si>
  <si>
    <t>Board of License and Inspection Review Application Fee - flat fee per property</t>
  </si>
  <si>
    <t>Rental Permit Program Registration Fee - flat fee per property</t>
  </si>
  <si>
    <t>Rental Permit Program General Inspection Fee - flat fee per property</t>
  </si>
  <si>
    <t xml:space="preserve"> Storage Fee-Vehicle &lt;10,000 lbs April 1st 2025 Onwards (per day)</t>
  </si>
  <si>
    <t xml:space="preserve"> Storage Fee-Vehicle &lt;10,000 lbs Pre April 1st 2025 (per day)</t>
  </si>
  <si>
    <t>Storage Fee-Vehicle 10,001-31,000 lbs April 1st 2025 Onwards (per day)</t>
  </si>
  <si>
    <t>Storage Fee-Vehicle 10,001-31,000 lbs Pre April 1st 2025 (per day)</t>
  </si>
  <si>
    <t>Storage Fee-Vehicle &gt;31,000 lbs April 1st 2025 Onwards (per day)</t>
  </si>
  <si>
    <t>Storage Fee-Vehicle &gt;31,000 lbs Pre April 1st 2025 (per day)</t>
  </si>
  <si>
    <t>Storage Fee-Vehicle Semi Trailers April 1st 2025 Onwards (per day)</t>
  </si>
  <si>
    <t>Storage Fee-Vehicle Semi Trailers Pre April 1st 2025 (per day)</t>
  </si>
  <si>
    <t>EV Accident Towing Rate (per incident)</t>
  </si>
  <si>
    <t>EV Accident Storage Rate (per day)</t>
  </si>
  <si>
    <t>Recovery up to 11,000GVW April 1st 2025 Onwards (per hour)</t>
  </si>
  <si>
    <t>Recovery up to 11,000GVW Pre April 1st 2025 (per hour)</t>
  </si>
  <si>
    <t>Recovery 11,000-31,000GVW April 1st 2025 Onwards (per hour)</t>
  </si>
  <si>
    <t>Recovery 11,000-31,000GVW Pre April 1st 2025 (per hour)</t>
  </si>
  <si>
    <t>Recovery 31,000GVW April 1st 2025 Onwards (per hour)</t>
  </si>
  <si>
    <t>Recovery 31,000GVW Pre April 1st 2025 (per hour)</t>
  </si>
  <si>
    <t>Extra Person April 1st Onwards (per hour)</t>
  </si>
  <si>
    <t>Extra Person Pre April 1st  (per hour)</t>
  </si>
  <si>
    <t>Standby Charge April 1st 2025 Onwards (per hour)</t>
  </si>
  <si>
    <t>Standby Charge Pre April 1st 2025 (per hour)</t>
  </si>
  <si>
    <t>Excessive Mileage Tows April 1st 2025 Onwards (per hour)</t>
  </si>
  <si>
    <t>Excessive Mileage Tows Pre April 1st 2025 (per hour)</t>
  </si>
  <si>
    <t>Miscall April 1st 2025 Onwards (per hour)</t>
  </si>
  <si>
    <t>Miscall Pre April 1st 2025 (per hour)</t>
  </si>
  <si>
    <t>Service Vehicle April 1st 2025 Onwards (per hour)</t>
  </si>
  <si>
    <t>Landoll or Semi Trailer April 1st 2025 Onwards (per hour)</t>
  </si>
  <si>
    <t>Landoll or Semi Trailer Pre April 1st 2025 (per hour)</t>
  </si>
  <si>
    <t>Service Vehicle Pre April 1st 2025 (per hour)</t>
  </si>
  <si>
    <t>Recovery Vehicle April 1st 2025 Onwards (per hour)</t>
  </si>
  <si>
    <t>Recovery Vehicle Pre April 1st 2025 (per hour)</t>
  </si>
  <si>
    <t>Skid Steer &amp; 5,000 Forklift April 1st 2025 Onwards (per hour)</t>
  </si>
  <si>
    <t>Skid Steer &amp; 5,000 Forklift Pre April 1st 2025 (per hour)</t>
  </si>
  <si>
    <t>Heavy Duty Forklift April 1st 2025 Onwards (per hour)</t>
  </si>
  <si>
    <t>Heavy Duty Forklift Pre April 1st 2025 (per hour)</t>
  </si>
  <si>
    <t>Payloader April 1st 2025 Onwards (per hour)</t>
  </si>
  <si>
    <t>Payloader Pre April 1st 2025  (per hour)</t>
  </si>
  <si>
    <t>Rotating Crane April 1st 2025 Onwards (per hour)</t>
  </si>
  <si>
    <t>Rotating Crane Pre April 1st 2025 (per hour)</t>
  </si>
  <si>
    <t>Shrink Wrap April 1st 2025 Onwards (per hour)</t>
  </si>
  <si>
    <t>Debris Cleanup April 1st 2025 Onwards (per hour)</t>
  </si>
  <si>
    <t>Debris Cleanup Pre April 1st 2025 (per hour)</t>
  </si>
  <si>
    <t>FICA taxes (% of wages)</t>
  </si>
  <si>
    <t>FICA taxes of wages (% of wages)</t>
  </si>
  <si>
    <t>Medicare taxes (% of wages)</t>
  </si>
  <si>
    <t>Pumper/Truck Fee (per hour)</t>
  </si>
  <si>
    <t>Vehicle fee (per hour)</t>
  </si>
  <si>
    <t>Administrative fee (per hour)</t>
  </si>
  <si>
    <t>Lieutenant (Holiday) (per hour)</t>
  </si>
  <si>
    <t>Sergeant (Holiday)(per hour)</t>
  </si>
  <si>
    <t>Master Police Officer (Holiday) (per hour)</t>
  </si>
  <si>
    <t>Police Officer 1st year - 4th year (Holiday) (per hour)</t>
  </si>
  <si>
    <t>Lieutenant (per hour)</t>
  </si>
  <si>
    <t>Sergeant (per hour)</t>
  </si>
  <si>
    <t>Master Police Officer (per hour)</t>
  </si>
  <si>
    <t>Police Officer 1st year - 4th year (per hour)</t>
  </si>
  <si>
    <t>Crossing Guard Supervisor (per hour; minimum of 4)</t>
  </si>
  <si>
    <t>Ambulance (per unit per day)</t>
  </si>
  <si>
    <t>Medic Motorcycle (per unit per day)</t>
  </si>
  <si>
    <t>Medic Bicycle (per unit per day)</t>
  </si>
  <si>
    <t>Medic Cart (per unit per day)</t>
  </si>
  <si>
    <t>River Rescue Boat (per unit per day)</t>
  </si>
  <si>
    <t>Equipment Fee (1 person post) (per unit per day)</t>
  </si>
  <si>
    <t>Administrative Fee (% of total invoice)</t>
  </si>
  <si>
    <t>Additional Stall (per market)</t>
  </si>
  <si>
    <t>Market (per market)</t>
  </si>
  <si>
    <t>Drop In: Dates 13 or less (per market)</t>
  </si>
  <si>
    <t>Part Time: Dates 24-14 (per market)</t>
  </si>
  <si>
    <t>Full Time Dates 29-25 (per market)</t>
  </si>
  <si>
    <t>Drop In: Dates 12 or less (per market)</t>
  </si>
  <si>
    <t>Part Time: Dates 21-13 (per market)</t>
  </si>
  <si>
    <t>Full Time Dates 26-12 (per market)</t>
  </si>
  <si>
    <t>Drop In: Dates 9 or less (per market)</t>
  </si>
  <si>
    <t>Part Time: Dates 16-10 (per market)</t>
  </si>
  <si>
    <t>Full Time Dates 21-17 (per market)</t>
  </si>
  <si>
    <t>Extension Fees and Traffic Review Fees Only</t>
  </si>
  <si>
    <t>$ Change</t>
  </si>
  <si>
    <t>% Change</t>
  </si>
  <si>
    <t>Commercial Permit Base Fee - based on the value of construction</t>
  </si>
  <si>
    <t>$6 per $1,000</t>
  </si>
  <si>
    <t>$7 per $1,000</t>
  </si>
  <si>
    <t>$5 per $1,000</t>
  </si>
  <si>
    <t>This optional service is to meet with PLI to answer technical questions and is administered separately from permit applications.</t>
  </si>
  <si>
    <t>$125 - up to $50,000
$900 - over $50,000 to $250,000
$1,750 - over $250,000 to $450,000
$3,500 - over $450,000</t>
  </si>
  <si>
    <t>$12 per $1,000</t>
  </si>
  <si>
    <t>$14 per $1,000</t>
  </si>
  <si>
    <t>$10 per $1,000</t>
  </si>
  <si>
    <t>* fees may change when union agreement is finalized</t>
  </si>
  <si>
    <t>Crossing Guard* (per hour; minimum of 4)</t>
  </si>
  <si>
    <t>Crossing Guard* (Holiday) (per hour; minimum of 4)</t>
  </si>
  <si>
    <t>Paramedic (per hour; minimum of 4)</t>
  </si>
  <si>
    <t>Paramedic (Holiday) (per hour; minimum of 4)</t>
  </si>
  <si>
    <t>EMT (per hour; minimum of 4)</t>
  </si>
  <si>
    <t>EMT (Holiday) (per hour; minimum of 4)</t>
  </si>
  <si>
    <t>Crossing Guard Supervisor (Holiday) (per hour; minimum of 4)</t>
  </si>
  <si>
    <t>Firefighter 1st Year (per hour)</t>
  </si>
  <si>
    <t>Firefighter 2nd Year (per hour)</t>
  </si>
  <si>
    <t>Firefighter 3rd Year (per hour)</t>
  </si>
  <si>
    <t>Firefighter 4th Year (per hour)</t>
  </si>
  <si>
    <t>Master Fire Fighter (per hour)</t>
  </si>
  <si>
    <t>Fire Lieutenant (per hour)</t>
  </si>
  <si>
    <t>Fire Captain (per hour)</t>
  </si>
  <si>
    <t>Battalion Chief-2010 (per hour)</t>
  </si>
  <si>
    <t>Battalion Chief (per hour)</t>
  </si>
  <si>
    <t>Deputy Chief-2010 (per hour)</t>
  </si>
  <si>
    <t>Deputy Chief (per hour)</t>
  </si>
  <si>
    <t>Firefighter 1st Year (Holiday) (per hour)</t>
  </si>
  <si>
    <t>Firefighter 2nd Year (Holiday) (per hour)</t>
  </si>
  <si>
    <t>Firefighter 3rd Year (Holiday) (per hour)</t>
  </si>
  <si>
    <t>Firefighter 4th Year (Holiday) (per hour)</t>
  </si>
  <si>
    <t>Master Fire Fighter (Holiday) (per hour)</t>
  </si>
  <si>
    <t>Fire Lieutenant (Holiday) (per hour)</t>
  </si>
  <si>
    <t>Fire Captain (Holiday) (per hour)</t>
  </si>
  <si>
    <t>Battalion Chief-2010 (Holiday) (per hour)</t>
  </si>
  <si>
    <t>Battalion Chief (Holiday) (per hour)</t>
  </si>
  <si>
    <t>Deputy Chief-2010 (Holiday) (per hour)</t>
  </si>
  <si>
    <t>Deputy Chief (Holiday) (per hour)</t>
  </si>
  <si>
    <t>Department of Public Safety
Secondary Employment</t>
  </si>
  <si>
    <t>Parade - Veterans Day</t>
  </si>
  <si>
    <t>Major Obstruction Issuance Fees (over 18 days)</t>
  </si>
  <si>
    <t>Commercial Off-hour Inspection Minimum Fee (3 hours) - flat fee</t>
  </si>
  <si>
    <t>Residential Off-hour Inspection Minimum Fee (3 hours) - flat fee</t>
  </si>
  <si>
    <t>Other Licenses</t>
  </si>
  <si>
    <t>Off-hour Construction Inspections</t>
  </si>
  <si>
    <t>Rental Registration Off-hour Inspection Above Minimum - flat fee for each hour</t>
  </si>
  <si>
    <t>Rental Registration Off-hour Inspection Minimum Fee (3 hours) - flat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</si>
</sst>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616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b/>
      <u/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D8C6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3">
    <xf numFmtId="0" fontId="0" fillId="0" borderId="0" xfId="0"/>
    <xf numFmtId="0" fontId="0" fillId="0" borderId="0" xfId="0" applyFill="1" applyBorder="1"/>
    <xf numFmtId="0" fontId="0" fillId="0" borderId="0" xfId="0"/>
    <xf numFmtId="0" fontId="5" fillId="0" borderId="0" xfId="0" applyFont="1"/>
    <xf numFmtId="0" fontId="0" fillId="0" borderId="0" xfId="0" applyFont="1" applyFill="1" applyBorder="1" applyAlignment="1"/>
    <xf numFmtId="0" fontId="0" fillId="0" borderId="0" xfId="0" applyFill="1"/>
    <xf numFmtId="0" fontId="4" fillId="3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10" fontId="0" fillId="0" borderId="1" xfId="2" applyNumberFormat="1" applyFont="1" applyFill="1" applyBorder="1" applyAlignment="1"/>
    <xf numFmtId="164" fontId="0" fillId="0" borderId="0" xfId="0" applyNumberFormat="1"/>
    <xf numFmtId="10" fontId="0" fillId="0" borderId="1" xfId="2" applyNumberFormat="1" applyFont="1" applyFill="1" applyBorder="1"/>
    <xf numFmtId="0" fontId="0" fillId="0" borderId="0" xfId="0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1" xfId="1" applyNumberFormat="1" applyFont="1" applyFill="1" applyBorder="1" applyAlignment="1"/>
    <xf numFmtId="164" fontId="0" fillId="0" borderId="1" xfId="1" applyNumberFormat="1" applyFont="1" applyBorder="1"/>
    <xf numFmtId="164" fontId="1" fillId="0" borderId="1" xfId="1" applyNumberFormat="1" applyFont="1" applyFill="1" applyBorder="1" applyAlignment="1">
      <alignment horizontal="right"/>
    </xf>
    <xf numFmtId="164" fontId="0" fillId="0" borderId="4" xfId="1" applyNumberFormat="1" applyFont="1" applyFill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0" fontId="15" fillId="0" borderId="0" xfId="0" applyFont="1"/>
    <xf numFmtId="0" fontId="0" fillId="0" borderId="0" xfId="0" applyBorder="1"/>
    <xf numFmtId="0" fontId="6" fillId="0" borderId="1" xfId="0" applyFont="1" applyBorder="1" applyAlignment="1">
      <alignment horizontal="right"/>
    </xf>
    <xf numFmtId="0" fontId="15" fillId="0" borderId="0" xfId="0" applyFont="1" applyFill="1"/>
    <xf numFmtId="0" fontId="0" fillId="0" borderId="0" xfId="0" applyFill="1" applyAlignment="1">
      <alignment horizontal="left" vertical="top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164" fontId="0" fillId="0" borderId="1" xfId="1" applyNumberFormat="1" applyFont="1" applyFill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 applyBorder="1"/>
    <xf numFmtId="0" fontId="15" fillId="0" borderId="0" xfId="0" applyFont="1" applyBorder="1"/>
    <xf numFmtId="49" fontId="4" fillId="3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right"/>
    </xf>
    <xf numFmtId="0" fontId="4" fillId="3" borderId="1" xfId="0" applyFont="1" applyFill="1" applyBorder="1" applyAlignment="1">
      <alignment horizontal="center" wrapText="1"/>
    </xf>
    <xf numFmtId="10" fontId="0" fillId="0" borderId="1" xfId="2" applyNumberFormat="1" applyFont="1" applyFill="1" applyBorder="1" applyAlignment="1">
      <alignment horizontal="right"/>
    </xf>
    <xf numFmtId="6" fontId="7" fillId="0" borderId="1" xfId="0" applyNumberFormat="1" applyFont="1" applyFill="1" applyBorder="1" applyAlignment="1">
      <alignment horizontal="right"/>
    </xf>
    <xf numFmtId="8" fontId="11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 wrapText="1"/>
    </xf>
    <xf numFmtId="0" fontId="11" fillId="9" borderId="1" xfId="0" applyFont="1" applyFill="1" applyBorder="1" applyAlignment="1">
      <alignment horizontal="right" wrapText="1"/>
    </xf>
    <xf numFmtId="0" fontId="11" fillId="10" borderId="1" xfId="0" applyFont="1" applyFill="1" applyBorder="1" applyAlignment="1">
      <alignment horizontal="right" wrapText="1"/>
    </xf>
    <xf numFmtId="0" fontId="11" fillId="11" borderId="1" xfId="0" applyFont="1" applyFill="1" applyBorder="1" applyAlignment="1">
      <alignment horizontal="right" wrapText="1"/>
    </xf>
    <xf numFmtId="0" fontId="11" fillId="12" borderId="1" xfId="0" applyFont="1" applyFill="1" applyBorder="1" applyAlignment="1">
      <alignment horizontal="right" wrapText="1"/>
    </xf>
    <xf numFmtId="0" fontId="11" fillId="13" borderId="1" xfId="0" applyFont="1" applyFill="1" applyBorder="1" applyAlignment="1">
      <alignment horizontal="right" wrapText="1"/>
    </xf>
    <xf numFmtId="0" fontId="11" fillId="7" borderId="1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1" fillId="14" borderId="1" xfId="0" applyFont="1" applyFill="1" applyBorder="1" applyAlignment="1">
      <alignment horizontal="right" wrapText="1"/>
    </xf>
    <xf numFmtId="0" fontId="11" fillId="7" borderId="4" xfId="0" applyFont="1" applyFill="1" applyBorder="1" applyAlignment="1">
      <alignment horizontal="right" wrapText="1"/>
    </xf>
    <xf numFmtId="8" fontId="11" fillId="0" borderId="4" xfId="0" applyNumberFormat="1" applyFont="1" applyFill="1" applyBorder="1" applyAlignment="1">
      <alignment horizontal="right"/>
    </xf>
    <xf numFmtId="0" fontId="9" fillId="0" borderId="5" xfId="0" applyFont="1" applyBorder="1" applyAlignment="1">
      <alignment horizontal="right" wrapText="1"/>
    </xf>
    <xf numFmtId="164" fontId="0" fillId="0" borderId="4" xfId="1" applyNumberFormat="1" applyFont="1" applyBorder="1" applyAlignment="1">
      <alignment horizontal="right"/>
    </xf>
    <xf numFmtId="0" fontId="2" fillId="0" borderId="0" xfId="0" applyFont="1"/>
    <xf numFmtId="9" fontId="0" fillId="0" borderId="0" xfId="2" applyFont="1"/>
    <xf numFmtId="164" fontId="0" fillId="0" borderId="1" xfId="0" applyNumberFormat="1" applyBorder="1" applyAlignment="1"/>
    <xf numFmtId="164" fontId="0" fillId="0" borderId="4" xfId="0" applyNumberFormat="1" applyBorder="1" applyAlignment="1"/>
    <xf numFmtId="0" fontId="6" fillId="0" borderId="1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right" vertical="top" wrapText="1"/>
    </xf>
    <xf numFmtId="9" fontId="6" fillId="0" borderId="1" xfId="0" applyNumberFormat="1" applyFont="1" applyFill="1" applyBorder="1" applyAlignment="1">
      <alignment horizontal="right" vertical="top"/>
    </xf>
    <xf numFmtId="165" fontId="6" fillId="0" borderId="1" xfId="0" applyNumberFormat="1" applyFont="1" applyFill="1" applyBorder="1" applyAlignment="1">
      <alignment horizontal="right" vertical="top"/>
    </xf>
    <xf numFmtId="165" fontId="6" fillId="0" borderId="1" xfId="0" applyNumberFormat="1" applyFont="1" applyFill="1" applyBorder="1" applyAlignment="1">
      <alignment horizontal="right" vertical="top" wrapText="1"/>
    </xf>
    <xf numFmtId="9" fontId="6" fillId="0" borderId="1" xfId="0" applyNumberFormat="1" applyFont="1" applyFill="1" applyBorder="1" applyAlignment="1">
      <alignment horizontal="right" vertical="top" wrapText="1"/>
    </xf>
    <xf numFmtId="10" fontId="6" fillId="0" borderId="1" xfId="0" applyNumberFormat="1" applyFont="1" applyFill="1" applyBorder="1" applyAlignment="1">
      <alignment horizontal="right" vertical="top" wrapText="1"/>
    </xf>
    <xf numFmtId="164" fontId="6" fillId="0" borderId="1" xfId="0" applyNumberFormat="1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vertical="top" wrapText="1"/>
    </xf>
    <xf numFmtId="164" fontId="6" fillId="0" borderId="1" xfId="0" applyNumberFormat="1" applyFont="1" applyFill="1" applyBorder="1" applyAlignment="1">
      <alignment horizontal="right" vertical="top"/>
    </xf>
    <xf numFmtId="164" fontId="6" fillId="0" borderId="1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right" vertical="top"/>
    </xf>
    <xf numFmtId="9" fontId="0" fillId="0" borderId="0" xfId="2" applyFont="1" applyAlignment="1">
      <alignment horizontal="right"/>
    </xf>
    <xf numFmtId="164" fontId="15" fillId="0" borderId="0" xfId="0" applyNumberFormat="1" applyFont="1" applyAlignment="1"/>
    <xf numFmtId="9" fontId="0" fillId="0" borderId="0" xfId="0" applyNumberFormat="1"/>
    <xf numFmtId="0" fontId="4" fillId="3" borderId="10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center" wrapText="1"/>
    </xf>
    <xf numFmtId="0" fontId="0" fillId="0" borderId="10" xfId="0" applyNumberFormat="1" applyFill="1" applyBorder="1" applyAlignment="1"/>
    <xf numFmtId="8" fontId="6" fillId="0" borderId="11" xfId="0" applyNumberFormat="1" applyFont="1" applyBorder="1" applyAlignment="1">
      <alignment horizontal="right"/>
    </xf>
    <xf numFmtId="8" fontId="6" fillId="0" borderId="11" xfId="0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horizontal="right"/>
    </xf>
    <xf numFmtId="0" fontId="6" fillId="0" borderId="10" xfId="0" applyFont="1" applyBorder="1"/>
    <xf numFmtId="0" fontId="6" fillId="0" borderId="11" xfId="0" applyFont="1" applyBorder="1" applyAlignment="1">
      <alignment horizontal="right"/>
    </xf>
    <xf numFmtId="0" fontId="0" fillId="0" borderId="12" xfId="0" applyNumberFormat="1" applyFill="1" applyBorder="1" applyAlignment="1"/>
    <xf numFmtId="0" fontId="6" fillId="0" borderId="13" xfId="0" applyFont="1" applyBorder="1" applyAlignment="1">
      <alignment horizontal="right"/>
    </xf>
    <xf numFmtId="0" fontId="4" fillId="3" borderId="10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/>
    <xf numFmtId="164" fontId="0" fillId="0" borderId="11" xfId="1" applyNumberFormat="1" applyFont="1" applyFill="1" applyBorder="1" applyAlignment="1">
      <alignment horizontal="right"/>
    </xf>
    <xf numFmtId="164" fontId="6" fillId="0" borderId="11" xfId="1" applyNumberFormat="1" applyFont="1" applyBorder="1" applyAlignment="1">
      <alignment horizontal="right"/>
    </xf>
    <xf numFmtId="0" fontId="0" fillId="0" borderId="10" xfId="0" applyFont="1" applyFill="1" applyBorder="1" applyAlignment="1">
      <alignment horizontal="left" vertical="center" wrapText="1"/>
    </xf>
    <xf numFmtId="8" fontId="6" fillId="0" borderId="11" xfId="0" applyNumberFormat="1" applyFont="1" applyBorder="1"/>
    <xf numFmtId="0" fontId="6" fillId="0" borderId="11" xfId="0" applyFont="1" applyBorder="1" applyAlignment="1">
      <alignment horizontal="right" wrapText="1"/>
    </xf>
    <xf numFmtId="164" fontId="0" fillId="0" borderId="11" xfId="1" applyNumberFormat="1" applyFont="1" applyFill="1" applyBorder="1" applyAlignment="1"/>
    <xf numFmtId="0" fontId="0" fillId="0" borderId="12" xfId="0" applyFont="1" applyFill="1" applyBorder="1" applyAlignment="1"/>
    <xf numFmtId="164" fontId="0" fillId="0" borderId="13" xfId="1" applyNumberFormat="1" applyFont="1" applyFill="1" applyBorder="1" applyAlignment="1">
      <alignment horizontal="right"/>
    </xf>
    <xf numFmtId="0" fontId="4" fillId="3" borderId="11" xfId="0" applyNumberFormat="1" applyFont="1" applyFill="1" applyBorder="1" applyAlignment="1">
      <alignment horizontal="center" vertical="center" wrapText="1"/>
    </xf>
    <xf numFmtId="0" fontId="0" fillId="0" borderId="10" xfId="0" applyBorder="1"/>
    <xf numFmtId="164" fontId="0" fillId="0" borderId="11" xfId="1" applyNumberFormat="1" applyFont="1" applyBorder="1" applyAlignment="1">
      <alignment horizontal="right"/>
    </xf>
    <xf numFmtId="0" fontId="0" fillId="0" borderId="12" xfId="0" applyBorder="1"/>
    <xf numFmtId="164" fontId="0" fillId="0" borderId="13" xfId="1" applyNumberFormat="1" applyFont="1" applyBorder="1" applyAlignment="1">
      <alignment horizontal="right"/>
    </xf>
    <xf numFmtId="0" fontId="4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right" wrapText="1"/>
    </xf>
    <xf numFmtId="8" fontId="6" fillId="0" borderId="11" xfId="0" applyNumberFormat="1" applyFont="1" applyFill="1" applyBorder="1" applyAlignment="1">
      <alignment horizontal="right" wrapText="1"/>
    </xf>
    <xf numFmtId="0" fontId="0" fillId="0" borderId="10" xfId="0" applyFill="1" applyBorder="1" applyAlignment="1">
      <alignment horizontal="left" vertical="center" wrapText="1" indent="2"/>
    </xf>
    <xf numFmtId="164" fontId="6" fillId="0" borderId="11" xfId="0" applyNumberFormat="1" applyFont="1" applyFill="1" applyBorder="1" applyAlignment="1">
      <alignment horizontal="right" vertical="top" wrapText="1"/>
    </xf>
    <xf numFmtId="8" fontId="6" fillId="0" borderId="11" xfId="0" applyNumberFormat="1" applyFont="1" applyFill="1" applyBorder="1" applyAlignment="1">
      <alignment horizontal="right" vertical="top" wrapText="1"/>
    </xf>
    <xf numFmtId="164" fontId="6" fillId="0" borderId="11" xfId="0" applyNumberFormat="1" applyFont="1" applyFill="1" applyBorder="1" applyAlignment="1">
      <alignment horizontal="right" wrapText="1"/>
    </xf>
    <xf numFmtId="164" fontId="6" fillId="0" borderId="11" xfId="0" applyNumberFormat="1" applyFont="1" applyFill="1" applyBorder="1" applyAlignment="1">
      <alignment horizontal="right" vertical="top"/>
    </xf>
    <xf numFmtId="164" fontId="6" fillId="0" borderId="11" xfId="0" applyNumberFormat="1" applyFont="1" applyFill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top"/>
    </xf>
    <xf numFmtId="9" fontId="6" fillId="0" borderId="11" xfId="0" applyNumberFormat="1" applyFont="1" applyFill="1" applyBorder="1" applyAlignment="1">
      <alignment horizontal="right" vertical="top"/>
    </xf>
    <xf numFmtId="0" fontId="0" fillId="0" borderId="10" xfId="0" applyFont="1" applyFill="1" applyBorder="1" applyAlignment="1">
      <alignment vertical="center" wrapText="1"/>
    </xf>
    <xf numFmtId="165" fontId="6" fillId="0" borderId="11" xfId="0" applyNumberFormat="1" applyFont="1" applyFill="1" applyBorder="1" applyAlignment="1">
      <alignment horizontal="right" vertical="top" wrapText="1"/>
    </xf>
    <xf numFmtId="0" fontId="0" fillId="0" borderId="10" xfId="0" applyFont="1" applyFill="1" applyBorder="1" applyAlignment="1">
      <alignment horizontal="left" vertical="center" wrapText="1" indent="2"/>
    </xf>
    <xf numFmtId="0" fontId="6" fillId="0" borderId="10" xfId="0" applyFont="1" applyFill="1" applyBorder="1" applyAlignment="1">
      <alignment horizontal="left" vertical="center" wrapText="1"/>
    </xf>
    <xf numFmtId="10" fontId="6" fillId="0" borderId="11" xfId="0" applyNumberFormat="1" applyFont="1" applyFill="1" applyBorder="1" applyAlignment="1">
      <alignment horizontal="right" vertical="top" wrapText="1"/>
    </xf>
    <xf numFmtId="0" fontId="6" fillId="0" borderId="10" xfId="0" applyFont="1" applyFill="1" applyBorder="1" applyAlignment="1">
      <alignment horizontal="left" vertical="center" wrapText="1" indent="2"/>
    </xf>
    <xf numFmtId="0" fontId="3" fillId="0" borderId="10" xfId="0" applyFont="1" applyFill="1" applyBorder="1" applyAlignment="1">
      <alignment vertical="center" wrapText="1"/>
    </xf>
    <xf numFmtId="164" fontId="3" fillId="0" borderId="11" xfId="0" applyNumberFormat="1" applyFont="1" applyFill="1" applyBorder="1" applyAlignment="1">
      <alignment horizontal="right" vertical="top"/>
    </xf>
    <xf numFmtId="164" fontId="3" fillId="0" borderId="11" xfId="0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vertical="center" wrapText="1"/>
    </xf>
    <xf numFmtId="164" fontId="1" fillId="0" borderId="11" xfId="1" applyNumberFormat="1" applyFont="1" applyFill="1" applyBorder="1" applyAlignment="1">
      <alignment horizontal="right"/>
    </xf>
    <xf numFmtId="0" fontId="0" fillId="0" borderId="12" xfId="0" applyFont="1" applyFill="1" applyBorder="1" applyAlignment="1">
      <alignment vertical="center" wrapText="1"/>
    </xf>
    <xf numFmtId="164" fontId="6" fillId="0" borderId="13" xfId="0" applyNumberFormat="1" applyFont="1" applyFill="1" applyBorder="1" applyAlignment="1">
      <alignment horizontal="right"/>
    </xf>
    <xf numFmtId="0" fontId="4" fillId="3" borderId="11" xfId="0" applyNumberFormat="1" applyFont="1" applyFill="1" applyBorder="1" applyAlignment="1">
      <alignment horizontal="center" wrapText="1"/>
    </xf>
    <xf numFmtId="164" fontId="7" fillId="0" borderId="11" xfId="0" applyNumberFormat="1" applyFont="1" applyFill="1" applyBorder="1"/>
    <xf numFmtId="0" fontId="0" fillId="0" borderId="10" xfId="0" applyFont="1" applyFill="1" applyBorder="1" applyAlignment="1">
      <alignment horizontal="left"/>
    </xf>
    <xf numFmtId="0" fontId="0" fillId="0" borderId="10" xfId="0" applyFill="1" applyBorder="1" applyAlignment="1"/>
    <xf numFmtId="164" fontId="0" fillId="0" borderId="11" xfId="0" applyNumberFormat="1" applyFill="1" applyBorder="1"/>
    <xf numFmtId="164" fontId="0" fillId="0" borderId="11" xfId="1" applyNumberFormat="1" applyFont="1" applyBorder="1"/>
    <xf numFmtId="164" fontId="0" fillId="0" borderId="11" xfId="0" applyNumberFormat="1" applyBorder="1" applyAlignment="1"/>
    <xf numFmtId="0" fontId="0" fillId="0" borderId="10" xfId="0" applyBorder="1" applyAlignment="1">
      <alignment horizontal="left"/>
    </xf>
    <xf numFmtId="164" fontId="0" fillId="0" borderId="13" xfId="0" applyNumberFormat="1" applyBorder="1" applyAlignment="1"/>
    <xf numFmtId="10" fontId="0" fillId="0" borderId="11" xfId="2" applyNumberFormat="1" applyFont="1" applyFill="1" applyBorder="1" applyAlignment="1"/>
    <xf numFmtId="164" fontId="0" fillId="0" borderId="11" xfId="1" applyNumberFormat="1" applyFont="1" applyFill="1" applyBorder="1"/>
    <xf numFmtId="10" fontId="0" fillId="0" borderId="11" xfId="2" applyNumberFormat="1" applyFont="1" applyFill="1" applyBorder="1"/>
    <xf numFmtId="0" fontId="0" fillId="0" borderId="10" xfId="0" applyNumberFormat="1" applyFont="1" applyFill="1" applyBorder="1" applyAlignment="1">
      <alignment horizontal="left"/>
    </xf>
    <xf numFmtId="10" fontId="0" fillId="0" borderId="11" xfId="2" applyNumberFormat="1" applyFont="1" applyFill="1" applyBorder="1" applyAlignment="1">
      <alignment horizontal="right"/>
    </xf>
    <xf numFmtId="0" fontId="15" fillId="0" borderId="15" xfId="0" applyFont="1" applyFill="1" applyBorder="1"/>
    <xf numFmtId="0" fontId="0" fillId="0" borderId="15" xfId="0" applyFill="1" applyBorder="1"/>
    <xf numFmtId="164" fontId="6" fillId="0" borderId="11" xfId="0" applyNumberFormat="1" applyFont="1" applyFill="1" applyBorder="1"/>
    <xf numFmtId="0" fontId="6" fillId="0" borderId="10" xfId="0" applyFont="1" applyFill="1" applyBorder="1"/>
    <xf numFmtId="0" fontId="0" fillId="0" borderId="10" xfId="0" applyFont="1" applyFill="1" applyBorder="1"/>
    <xf numFmtId="0" fontId="3" fillId="0" borderId="10" xfId="0" applyFont="1" applyFill="1" applyBorder="1"/>
    <xf numFmtId="0" fontId="0" fillId="0" borderId="12" xfId="0" applyBorder="1" applyAlignment="1">
      <alignment horizontal="left"/>
    </xf>
    <xf numFmtId="0" fontId="6" fillId="0" borderId="10" xfId="0" applyFont="1" applyBorder="1" applyAlignment="1">
      <alignment horizontal="left" vertical="center" wrapText="1"/>
    </xf>
    <xf numFmtId="6" fontId="7" fillId="0" borderId="11" xfId="0" applyNumberFormat="1" applyFont="1" applyFill="1" applyBorder="1" applyAlignment="1">
      <alignment horizontal="right"/>
    </xf>
    <xf numFmtId="0" fontId="11" fillId="0" borderId="10" xfId="0" applyFont="1" applyBorder="1" applyAlignment="1"/>
    <xf numFmtId="8" fontId="11" fillId="0" borderId="11" xfId="0" applyNumberFormat="1" applyFont="1" applyFill="1" applyBorder="1" applyAlignment="1">
      <alignment horizontal="right"/>
    </xf>
    <xf numFmtId="0" fontId="11" fillId="0" borderId="11" xfId="0" applyFont="1" applyFill="1" applyBorder="1" applyAlignment="1">
      <alignment horizontal="right"/>
    </xf>
    <xf numFmtId="0" fontId="11" fillId="8" borderId="10" xfId="0" applyFont="1" applyFill="1" applyBorder="1" applyAlignment="1"/>
    <xf numFmtId="0" fontId="11" fillId="8" borderId="10" xfId="0" applyFont="1" applyFill="1" applyBorder="1" applyAlignment="1">
      <alignment wrapText="1"/>
    </xf>
    <xf numFmtId="0" fontId="11" fillId="0" borderId="12" xfId="0" applyFont="1" applyBorder="1" applyAlignment="1"/>
    <xf numFmtId="8" fontId="11" fillId="0" borderId="13" xfId="0" applyNumberFormat="1" applyFont="1" applyFill="1" applyBorder="1" applyAlignment="1">
      <alignment horizontal="right"/>
    </xf>
    <xf numFmtId="0" fontId="9" fillId="0" borderId="21" xfId="0" applyFont="1" applyBorder="1" applyAlignment="1">
      <alignment wrapText="1"/>
    </xf>
    <xf numFmtId="0" fontId="9" fillId="0" borderId="22" xfId="0" applyFont="1" applyBorder="1" applyAlignment="1">
      <alignment horizontal="right" wrapText="1"/>
    </xf>
    <xf numFmtId="0" fontId="9" fillId="0" borderId="10" xfId="0" applyFont="1" applyBorder="1" applyAlignment="1">
      <alignment wrapText="1"/>
    </xf>
    <xf numFmtId="0" fontId="9" fillId="0" borderId="11" xfId="0" applyFont="1" applyBorder="1" applyAlignment="1">
      <alignment horizontal="right" wrapText="1"/>
    </xf>
    <xf numFmtId="0" fontId="11" fillId="9" borderId="10" xfId="0" applyFont="1" applyFill="1" applyBorder="1" applyAlignment="1">
      <alignment wrapText="1"/>
    </xf>
    <xf numFmtId="0" fontId="11" fillId="9" borderId="11" xfId="0" applyFont="1" applyFill="1" applyBorder="1" applyAlignment="1">
      <alignment horizontal="right" wrapText="1"/>
    </xf>
    <xf numFmtId="0" fontId="11" fillId="10" borderId="10" xfId="0" applyFont="1" applyFill="1" applyBorder="1" applyAlignment="1">
      <alignment wrapText="1"/>
    </xf>
    <xf numFmtId="0" fontId="11" fillId="10" borderId="11" xfId="0" applyFont="1" applyFill="1" applyBorder="1" applyAlignment="1">
      <alignment horizontal="right" wrapText="1"/>
    </xf>
    <xf numFmtId="0" fontId="11" fillId="11" borderId="10" xfId="0" applyFont="1" applyFill="1" applyBorder="1" applyAlignment="1">
      <alignment wrapText="1"/>
    </xf>
    <xf numFmtId="0" fontId="11" fillId="11" borderId="11" xfId="0" applyFont="1" applyFill="1" applyBorder="1" applyAlignment="1">
      <alignment horizontal="right" wrapText="1"/>
    </xf>
    <xf numFmtId="0" fontId="11" fillId="12" borderId="10" xfId="0" applyFont="1" applyFill="1" applyBorder="1" applyAlignment="1">
      <alignment wrapText="1"/>
    </xf>
    <xf numFmtId="0" fontId="11" fillId="12" borderId="11" xfId="0" applyFont="1" applyFill="1" applyBorder="1" applyAlignment="1">
      <alignment horizontal="right" wrapText="1"/>
    </xf>
    <xf numFmtId="0" fontId="11" fillId="13" borderId="10" xfId="0" applyFont="1" applyFill="1" applyBorder="1" applyAlignment="1">
      <alignment wrapText="1"/>
    </xf>
    <xf numFmtId="0" fontId="11" fillId="13" borderId="11" xfId="0" applyFont="1" applyFill="1" applyBorder="1" applyAlignment="1">
      <alignment horizontal="right" wrapText="1"/>
    </xf>
    <xf numFmtId="0" fontId="11" fillId="7" borderId="10" xfId="0" applyFont="1" applyFill="1" applyBorder="1" applyAlignment="1">
      <alignment wrapText="1"/>
    </xf>
    <xf numFmtId="0" fontId="11" fillId="7" borderId="11" xfId="0" applyFont="1" applyFill="1" applyBorder="1" applyAlignment="1">
      <alignment horizontal="right" wrapText="1"/>
    </xf>
    <xf numFmtId="0" fontId="11" fillId="0" borderId="11" xfId="0" applyFont="1" applyBorder="1" applyAlignment="1">
      <alignment horizontal="right"/>
    </xf>
    <xf numFmtId="0" fontId="13" fillId="0" borderId="10" xfId="0" applyFont="1" applyBorder="1" applyAlignment="1">
      <alignment wrapText="1"/>
    </xf>
    <xf numFmtId="0" fontId="11" fillId="0" borderId="11" xfId="0" applyFont="1" applyBorder="1" applyAlignment="1">
      <alignment horizontal="right" wrapText="1"/>
    </xf>
    <xf numFmtId="0" fontId="11" fillId="0" borderId="10" xfId="0" applyFont="1" applyBorder="1" applyAlignment="1">
      <alignment wrapText="1"/>
    </xf>
    <xf numFmtId="0" fontId="11" fillId="14" borderId="10" xfId="0" applyFont="1" applyFill="1" applyBorder="1" applyAlignment="1">
      <alignment wrapText="1"/>
    </xf>
    <xf numFmtId="0" fontId="11" fillId="14" borderId="11" xfId="0" applyFont="1" applyFill="1" applyBorder="1" applyAlignment="1">
      <alignment horizontal="right" wrapText="1"/>
    </xf>
    <xf numFmtId="0" fontId="11" fillId="7" borderId="12" xfId="0" applyFont="1" applyFill="1" applyBorder="1" applyAlignment="1">
      <alignment wrapText="1"/>
    </xf>
    <xf numFmtId="0" fontId="11" fillId="7" borderId="13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/>
    <xf numFmtId="164" fontId="6" fillId="0" borderId="11" xfId="0" applyNumberFormat="1" applyFont="1" applyFill="1" applyBorder="1" applyAlignment="1"/>
    <xf numFmtId="164" fontId="6" fillId="0" borderId="1" xfId="0" applyNumberFormat="1" applyFont="1" applyFill="1" applyBorder="1" applyAlignment="1">
      <alignment horizontal="right" vertical="center"/>
    </xf>
    <xf numFmtId="164" fontId="6" fillId="0" borderId="11" xfId="0" applyNumberFormat="1" applyFont="1" applyFill="1" applyBorder="1" applyAlignment="1">
      <alignment horizontal="right" vertical="center"/>
    </xf>
    <xf numFmtId="164" fontId="6" fillId="8" borderId="1" xfId="0" applyNumberFormat="1" applyFont="1" applyFill="1" applyBorder="1" applyAlignment="1">
      <alignment horizontal="right"/>
    </xf>
    <xf numFmtId="164" fontId="6" fillId="8" borderId="11" xfId="0" applyNumberFormat="1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right" wrapText="1"/>
    </xf>
    <xf numFmtId="164" fontId="0" fillId="0" borderId="1" xfId="0" applyNumberFormat="1" applyFont="1" applyBorder="1" applyAlignment="1">
      <alignment horizontal="right"/>
    </xf>
    <xf numFmtId="0" fontId="0" fillId="0" borderId="10" xfId="0" applyNumberFormat="1" applyFont="1" applyFill="1" applyBorder="1" applyAlignment="1">
      <alignment vertical="center" wrapText="1"/>
    </xf>
    <xf numFmtId="164" fontId="0" fillId="0" borderId="11" xfId="0" applyNumberFormat="1" applyFont="1" applyFill="1" applyBorder="1" applyAlignment="1">
      <alignment horizontal="right"/>
    </xf>
    <xf numFmtId="0" fontId="0" fillId="0" borderId="10" xfId="0" applyFont="1" applyFill="1" applyBorder="1" applyAlignment="1">
      <alignment vertical="center"/>
    </xf>
    <xf numFmtId="44" fontId="0" fillId="0" borderId="10" xfId="0" applyNumberFormat="1" applyFont="1" applyFill="1" applyBorder="1" applyAlignment="1">
      <alignment vertical="center" wrapText="1"/>
    </xf>
    <xf numFmtId="164" fontId="0" fillId="0" borderId="11" xfId="0" applyNumberFormat="1" applyFont="1" applyFill="1" applyBorder="1" applyAlignment="1">
      <alignment horizontal="right" wrapText="1"/>
    </xf>
    <xf numFmtId="0" fontId="0" fillId="0" borderId="10" xfId="0" applyNumberFormat="1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wrapText="1"/>
    </xf>
    <xf numFmtId="0" fontId="0" fillId="0" borderId="10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164" fontId="0" fillId="0" borderId="13" xfId="0" applyNumberFormat="1" applyFont="1" applyFill="1" applyBorder="1" applyAlignment="1">
      <alignment horizontal="right"/>
    </xf>
    <xf numFmtId="164" fontId="0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 applyAlignment="1">
      <alignment vertical="center"/>
    </xf>
    <xf numFmtId="0" fontId="0" fillId="0" borderId="10" xfId="0" applyNumberFormat="1" applyFont="1" applyBorder="1" applyAlignment="1">
      <alignment vertical="center" wrapText="1"/>
    </xf>
    <xf numFmtId="0" fontId="0" fillId="0" borderId="10" xfId="0" applyNumberFormat="1" applyFont="1" applyFill="1" applyBorder="1" applyAlignment="1">
      <alignment horizontal="left" vertical="center"/>
    </xf>
    <xf numFmtId="164" fontId="0" fillId="0" borderId="0" xfId="0" applyNumberFormat="1" applyFill="1"/>
    <xf numFmtId="0" fontId="4" fillId="20" borderId="10" xfId="0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horizontal="center" vertical="center" wrapText="1"/>
    </xf>
    <xf numFmtId="0" fontId="4" fillId="20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6" borderId="11" xfId="0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4" fillId="17" borderId="1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8" fillId="22" borderId="14" xfId="0" applyFont="1" applyFill="1" applyBorder="1" applyAlignment="1">
      <alignment horizontal="center" vertical="center" wrapText="1"/>
    </xf>
    <xf numFmtId="0" fontId="8" fillId="22" borderId="15" xfId="0" applyFont="1" applyFill="1" applyBorder="1" applyAlignment="1">
      <alignment horizontal="center" vertical="center" wrapText="1"/>
    </xf>
    <xf numFmtId="0" fontId="8" fillId="22" borderId="1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18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17" fillId="0" borderId="17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18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right" vertical="top" wrapText="1"/>
    </xf>
    <xf numFmtId="0" fontId="6" fillId="0" borderId="11" xfId="0" applyNumberFormat="1" applyFont="1" applyFill="1" applyBorder="1" applyAlignment="1">
      <alignment horizontal="right" vertical="top" wrapText="1"/>
    </xf>
    <xf numFmtId="0" fontId="2" fillId="21" borderId="10" xfId="0" applyFont="1" applyFill="1" applyBorder="1" applyAlignment="1">
      <alignment horizontal="center"/>
    </xf>
    <xf numFmtId="0" fontId="2" fillId="21" borderId="1" xfId="0" applyFont="1" applyFill="1" applyBorder="1" applyAlignment="1">
      <alignment horizontal="center"/>
    </xf>
    <xf numFmtId="0" fontId="2" fillId="21" borderId="1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17" borderId="10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7" borderId="11" xfId="0" applyFont="1" applyFill="1" applyBorder="1" applyAlignment="1">
      <alignment horizontal="center"/>
    </xf>
    <xf numFmtId="0" fontId="2" fillId="15" borderId="10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5" borderId="11" xfId="0" applyFont="1" applyFill="1" applyBorder="1" applyAlignment="1">
      <alignment horizontal="center"/>
    </xf>
    <xf numFmtId="0" fontId="2" fillId="18" borderId="10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2" fillId="18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0" fontId="10" fillId="19" borderId="7" xfId="0" applyFont="1" applyFill="1" applyBorder="1" applyAlignment="1">
      <alignment horizontal="center" vertical="center"/>
    </xf>
    <xf numFmtId="0" fontId="10" fillId="19" borderId="8" xfId="0" applyFont="1" applyFill="1" applyBorder="1" applyAlignment="1">
      <alignment horizontal="center" vertical="center"/>
    </xf>
    <xf numFmtId="0" fontId="10" fillId="19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3" fillId="0" borderId="19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9" fillId="13" borderId="17" xfId="0" applyFont="1" applyFill="1" applyBorder="1" applyAlignment="1">
      <alignment horizontal="center" wrapText="1"/>
    </xf>
    <xf numFmtId="0" fontId="9" fillId="13" borderId="3" xfId="0" applyFont="1" applyFill="1" applyBorder="1" applyAlignment="1">
      <alignment horizontal="center" wrapText="1"/>
    </xf>
    <xf numFmtId="0" fontId="9" fillId="13" borderId="18" xfId="0" applyFont="1" applyFill="1" applyBorder="1" applyAlignment="1">
      <alignment horizontal="center" wrapText="1"/>
    </xf>
    <xf numFmtId="0" fontId="9" fillId="12" borderId="17" xfId="0" applyFont="1" applyFill="1" applyBorder="1" applyAlignment="1">
      <alignment horizontal="center" wrapText="1"/>
    </xf>
    <xf numFmtId="0" fontId="9" fillId="12" borderId="3" xfId="0" applyFont="1" applyFill="1" applyBorder="1" applyAlignment="1">
      <alignment horizontal="center" wrapText="1"/>
    </xf>
    <xf numFmtId="0" fontId="9" fillId="12" borderId="18" xfId="0" applyFont="1" applyFill="1" applyBorder="1" applyAlignment="1">
      <alignment horizontal="center" wrapText="1"/>
    </xf>
    <xf numFmtId="0" fontId="9" fillId="14" borderId="17" xfId="0" applyFont="1" applyFill="1" applyBorder="1" applyAlignment="1">
      <alignment horizontal="center" wrapText="1"/>
    </xf>
    <xf numFmtId="0" fontId="9" fillId="14" borderId="3" xfId="0" applyFont="1" applyFill="1" applyBorder="1" applyAlignment="1">
      <alignment horizontal="center" wrapText="1"/>
    </xf>
    <xf numFmtId="0" fontId="9" fillId="14" borderId="18" xfId="0" applyFont="1" applyFill="1" applyBorder="1" applyAlignment="1">
      <alignment horizontal="center" wrapText="1"/>
    </xf>
    <xf numFmtId="0" fontId="9" fillId="7" borderId="17" xfId="0" applyFont="1" applyFill="1" applyBorder="1" applyAlignment="1">
      <alignment horizontal="center" wrapText="1"/>
    </xf>
    <xf numFmtId="0" fontId="9" fillId="7" borderId="3" xfId="0" applyFont="1" applyFill="1" applyBorder="1" applyAlignment="1">
      <alignment horizontal="center" wrapText="1"/>
    </xf>
    <xf numFmtId="0" fontId="9" fillId="7" borderId="18" xfId="0" applyFont="1" applyFill="1" applyBorder="1" applyAlignment="1">
      <alignment horizontal="center" wrapText="1"/>
    </xf>
    <xf numFmtId="0" fontId="9" fillId="9" borderId="17" xfId="0" applyFont="1" applyFill="1" applyBorder="1" applyAlignment="1">
      <alignment horizontal="center" wrapText="1"/>
    </xf>
    <xf numFmtId="0" fontId="9" fillId="9" borderId="3" xfId="0" applyFont="1" applyFill="1" applyBorder="1" applyAlignment="1">
      <alignment horizontal="center" wrapText="1"/>
    </xf>
    <xf numFmtId="0" fontId="9" fillId="9" borderId="18" xfId="0" applyFont="1" applyFill="1" applyBorder="1" applyAlignment="1">
      <alignment horizontal="center" wrapText="1"/>
    </xf>
    <xf numFmtId="0" fontId="9" fillId="10" borderId="17" xfId="0" applyFont="1" applyFill="1" applyBorder="1" applyAlignment="1">
      <alignment horizontal="center" wrapText="1"/>
    </xf>
    <xf numFmtId="0" fontId="9" fillId="10" borderId="3" xfId="0" applyFont="1" applyFill="1" applyBorder="1" applyAlignment="1">
      <alignment horizontal="center" wrapText="1"/>
    </xf>
    <xf numFmtId="0" fontId="9" fillId="10" borderId="18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62"/>
  <sheetViews>
    <sheetView tabSelected="1" zoomScaleNormal="100" zoomScaleSheetLayoutView="100" workbookViewId="0">
      <selection sqref="A1:C1"/>
    </sheetView>
  </sheetViews>
  <sheetFormatPr defaultRowHeight="15" x14ac:dyDescent="0.25"/>
  <cols>
    <col min="1" max="1" width="52.28515625" customWidth="1"/>
    <col min="2" max="2" width="16" style="2" bestFit="1" customWidth="1"/>
    <col min="3" max="3" width="14.85546875" style="2" customWidth="1"/>
    <col min="5" max="5" width="9" bestFit="1" customWidth="1"/>
    <col min="6" max="6" width="9.5703125" bestFit="1" customWidth="1"/>
  </cols>
  <sheetData>
    <row r="1" spans="1:6" s="2" customFormat="1" ht="21.75" customHeight="1" x14ac:dyDescent="0.25">
      <c r="A1" s="210" t="s">
        <v>601</v>
      </c>
      <c r="B1" s="211"/>
      <c r="C1" s="211"/>
    </row>
    <row r="2" spans="1:6" s="2" customFormat="1" ht="15.75" thickBot="1" x14ac:dyDescent="0.3"/>
    <row r="3" spans="1:6" ht="24.75" customHeight="1" x14ac:dyDescent="0.25">
      <c r="A3" s="212" t="s">
        <v>0</v>
      </c>
      <c r="B3" s="213"/>
      <c r="C3" s="214"/>
    </row>
    <row r="4" spans="1:6" s="2" customFormat="1" ht="15.75" x14ac:dyDescent="0.25">
      <c r="A4" s="87" t="s">
        <v>1</v>
      </c>
      <c r="B4" s="6">
        <v>2024</v>
      </c>
      <c r="C4" s="88">
        <v>2025</v>
      </c>
      <c r="E4" s="55" t="s">
        <v>866</v>
      </c>
      <c r="F4" s="55" t="s">
        <v>867</v>
      </c>
    </row>
    <row r="5" spans="1:6" ht="16.5" customHeight="1" x14ac:dyDescent="0.25">
      <c r="A5" s="215" t="s">
        <v>2</v>
      </c>
      <c r="B5" s="216"/>
      <c r="C5" s="217"/>
    </row>
    <row r="6" spans="1:6" x14ac:dyDescent="0.25">
      <c r="A6" s="89" t="s">
        <v>3</v>
      </c>
      <c r="B6" s="13">
        <v>2</v>
      </c>
      <c r="C6" s="90">
        <v>2</v>
      </c>
      <c r="E6" s="9">
        <f>C6-B6</f>
        <v>0</v>
      </c>
      <c r="F6" s="56">
        <f>C6/B6-1</f>
        <v>0</v>
      </c>
    </row>
    <row r="7" spans="1:6" s="2" customFormat="1" x14ac:dyDescent="0.25">
      <c r="A7" s="89" t="s">
        <v>4</v>
      </c>
      <c r="B7" s="13">
        <v>5</v>
      </c>
      <c r="C7" s="90">
        <v>5</v>
      </c>
      <c r="E7" s="9">
        <f t="shared" ref="E7:E25" si="0">C7-B7</f>
        <v>0</v>
      </c>
      <c r="F7" s="56">
        <f t="shared" ref="F7:F25" si="1">C7/B7-1</f>
        <v>0</v>
      </c>
    </row>
    <row r="8" spans="1:6" s="2" customFormat="1" x14ac:dyDescent="0.25">
      <c r="A8" s="89" t="s">
        <v>5</v>
      </c>
      <c r="B8" s="13">
        <v>15</v>
      </c>
      <c r="C8" s="90">
        <v>15</v>
      </c>
      <c r="E8" s="9">
        <f t="shared" si="0"/>
        <v>0</v>
      </c>
      <c r="F8" s="56">
        <f t="shared" si="1"/>
        <v>0</v>
      </c>
    </row>
    <row r="9" spans="1:6" s="2" customFormat="1" x14ac:dyDescent="0.25">
      <c r="A9" s="89" t="s">
        <v>6</v>
      </c>
      <c r="B9" s="13">
        <v>25</v>
      </c>
      <c r="C9" s="90">
        <v>25</v>
      </c>
      <c r="E9" s="9">
        <f t="shared" si="0"/>
        <v>0</v>
      </c>
      <c r="F9" s="56">
        <f t="shared" si="1"/>
        <v>0</v>
      </c>
    </row>
    <row r="10" spans="1:6" x14ac:dyDescent="0.25">
      <c r="A10" s="89" t="s">
        <v>7</v>
      </c>
      <c r="B10" s="19">
        <v>2</v>
      </c>
      <c r="C10" s="91">
        <v>2</v>
      </c>
      <c r="E10" s="9">
        <f t="shared" si="0"/>
        <v>0</v>
      </c>
      <c r="F10" s="56">
        <f t="shared" si="1"/>
        <v>0</v>
      </c>
    </row>
    <row r="11" spans="1:6" s="2" customFormat="1" x14ac:dyDescent="0.25">
      <c r="A11" s="89" t="s">
        <v>8</v>
      </c>
      <c r="B11" s="19">
        <v>5</v>
      </c>
      <c r="C11" s="91">
        <v>5</v>
      </c>
      <c r="E11" s="9">
        <f t="shared" si="0"/>
        <v>0</v>
      </c>
      <c r="F11" s="56">
        <f t="shared" si="1"/>
        <v>0</v>
      </c>
    </row>
    <row r="12" spans="1:6" s="2" customFormat="1" x14ac:dyDescent="0.25">
      <c r="A12" s="89" t="s">
        <v>9</v>
      </c>
      <c r="B12" s="19">
        <v>15</v>
      </c>
      <c r="C12" s="91">
        <v>15</v>
      </c>
      <c r="E12" s="9">
        <f t="shared" si="0"/>
        <v>0</v>
      </c>
      <c r="F12" s="56">
        <f t="shared" si="1"/>
        <v>0</v>
      </c>
    </row>
    <row r="13" spans="1:6" x14ac:dyDescent="0.25">
      <c r="A13" s="89" t="s">
        <v>10</v>
      </c>
      <c r="B13" s="19">
        <v>25</v>
      </c>
      <c r="C13" s="91">
        <v>25</v>
      </c>
      <c r="E13" s="9">
        <f t="shared" si="0"/>
        <v>0</v>
      </c>
      <c r="F13" s="56">
        <f t="shared" si="1"/>
        <v>0</v>
      </c>
    </row>
    <row r="14" spans="1:6" x14ac:dyDescent="0.25">
      <c r="A14" s="89" t="s">
        <v>11</v>
      </c>
      <c r="B14" s="13">
        <v>2</v>
      </c>
      <c r="C14" s="90">
        <v>2</v>
      </c>
      <c r="E14" s="9">
        <f t="shared" si="0"/>
        <v>0</v>
      </c>
      <c r="F14" s="56">
        <f t="shared" si="1"/>
        <v>0</v>
      </c>
    </row>
    <row r="15" spans="1:6" x14ac:dyDescent="0.25">
      <c r="A15" s="89" t="s">
        <v>12</v>
      </c>
      <c r="B15" s="13">
        <v>5</v>
      </c>
      <c r="C15" s="90">
        <v>5</v>
      </c>
      <c r="E15" s="9">
        <f t="shared" si="0"/>
        <v>0</v>
      </c>
      <c r="F15" s="56">
        <f t="shared" si="1"/>
        <v>0</v>
      </c>
    </row>
    <row r="16" spans="1:6" x14ac:dyDescent="0.25">
      <c r="A16" s="89" t="s">
        <v>13</v>
      </c>
      <c r="B16" s="13">
        <v>15</v>
      </c>
      <c r="C16" s="90">
        <v>15</v>
      </c>
      <c r="E16" s="9">
        <f t="shared" si="0"/>
        <v>0</v>
      </c>
      <c r="F16" s="56">
        <f t="shared" si="1"/>
        <v>0</v>
      </c>
    </row>
    <row r="17" spans="1:6" x14ac:dyDescent="0.25">
      <c r="A17" s="89" t="s">
        <v>14</v>
      </c>
      <c r="B17" s="13">
        <v>25</v>
      </c>
      <c r="C17" s="90">
        <v>25</v>
      </c>
      <c r="E17" s="9">
        <f t="shared" si="0"/>
        <v>0</v>
      </c>
      <c r="F17" s="56">
        <f t="shared" si="1"/>
        <v>0</v>
      </c>
    </row>
    <row r="18" spans="1:6" x14ac:dyDescent="0.25">
      <c r="A18" s="89" t="s">
        <v>15</v>
      </c>
      <c r="B18" s="13">
        <v>2</v>
      </c>
      <c r="C18" s="90">
        <v>2</v>
      </c>
      <c r="E18" s="9">
        <f t="shared" si="0"/>
        <v>0</v>
      </c>
      <c r="F18" s="56">
        <f t="shared" si="1"/>
        <v>0</v>
      </c>
    </row>
    <row r="19" spans="1:6" x14ac:dyDescent="0.25">
      <c r="A19" s="89" t="s">
        <v>16</v>
      </c>
      <c r="B19" s="13">
        <v>5</v>
      </c>
      <c r="C19" s="90">
        <v>5</v>
      </c>
      <c r="E19" s="9">
        <f t="shared" si="0"/>
        <v>0</v>
      </c>
      <c r="F19" s="56">
        <f t="shared" si="1"/>
        <v>0</v>
      </c>
    </row>
    <row r="20" spans="1:6" x14ac:dyDescent="0.25">
      <c r="A20" s="89" t="s">
        <v>17</v>
      </c>
      <c r="B20" s="13">
        <v>15</v>
      </c>
      <c r="C20" s="90">
        <v>15</v>
      </c>
      <c r="E20" s="9">
        <f t="shared" si="0"/>
        <v>0</v>
      </c>
      <c r="F20" s="56">
        <f t="shared" si="1"/>
        <v>0</v>
      </c>
    </row>
    <row r="21" spans="1:6" x14ac:dyDescent="0.25">
      <c r="A21" s="89" t="s">
        <v>18</v>
      </c>
      <c r="B21" s="13">
        <v>25</v>
      </c>
      <c r="C21" s="90">
        <v>25</v>
      </c>
      <c r="E21" s="9">
        <f t="shared" si="0"/>
        <v>0</v>
      </c>
      <c r="F21" s="56">
        <f t="shared" si="1"/>
        <v>0</v>
      </c>
    </row>
    <row r="22" spans="1:6" s="2" customFormat="1" x14ac:dyDescent="0.25">
      <c r="A22" s="89" t="s">
        <v>19</v>
      </c>
      <c r="B22" s="13">
        <v>2</v>
      </c>
      <c r="C22" s="90">
        <v>2</v>
      </c>
      <c r="E22" s="9">
        <f t="shared" si="0"/>
        <v>0</v>
      </c>
      <c r="F22" s="56">
        <f t="shared" si="1"/>
        <v>0</v>
      </c>
    </row>
    <row r="23" spans="1:6" s="2" customFormat="1" x14ac:dyDescent="0.25">
      <c r="A23" s="89" t="s">
        <v>20</v>
      </c>
      <c r="B23" s="13">
        <v>5</v>
      </c>
      <c r="C23" s="90">
        <v>5</v>
      </c>
      <c r="E23" s="9">
        <f t="shared" si="0"/>
        <v>0</v>
      </c>
      <c r="F23" s="56">
        <f t="shared" si="1"/>
        <v>0</v>
      </c>
    </row>
    <row r="24" spans="1:6" x14ac:dyDescent="0.25">
      <c r="A24" s="89" t="s">
        <v>21</v>
      </c>
      <c r="B24" s="13">
        <v>15</v>
      </c>
      <c r="C24" s="90">
        <v>15</v>
      </c>
      <c r="E24" s="9">
        <f t="shared" si="0"/>
        <v>0</v>
      </c>
      <c r="F24" s="56">
        <f t="shared" si="1"/>
        <v>0</v>
      </c>
    </row>
    <row r="25" spans="1:6" x14ac:dyDescent="0.25">
      <c r="A25" s="89" t="s">
        <v>22</v>
      </c>
      <c r="B25" s="13">
        <v>25</v>
      </c>
      <c r="C25" s="90">
        <v>25</v>
      </c>
      <c r="E25" s="9">
        <f t="shared" si="0"/>
        <v>0</v>
      </c>
      <c r="F25" s="56">
        <f t="shared" si="1"/>
        <v>0</v>
      </c>
    </row>
    <row r="26" spans="1:6" ht="15.75" customHeight="1" x14ac:dyDescent="0.25">
      <c r="A26" s="218" t="s">
        <v>23</v>
      </c>
      <c r="B26" s="219"/>
      <c r="C26" s="220"/>
      <c r="D26" s="21"/>
    </row>
    <row r="27" spans="1:6" s="2" customFormat="1" ht="15.75" customHeight="1" x14ac:dyDescent="0.25">
      <c r="A27" s="92" t="s">
        <v>24</v>
      </c>
      <c r="B27" s="13">
        <v>30</v>
      </c>
      <c r="C27" s="90">
        <v>30</v>
      </c>
      <c r="E27" s="9">
        <f t="shared" ref="E27:E28" si="2">C27-B27</f>
        <v>0</v>
      </c>
      <c r="F27" s="56">
        <f t="shared" ref="F27:F28" si="3">C27/B27-1</f>
        <v>0</v>
      </c>
    </row>
    <row r="28" spans="1:6" x14ac:dyDescent="0.25">
      <c r="A28" s="89" t="s">
        <v>25</v>
      </c>
      <c r="B28" s="13">
        <v>25</v>
      </c>
      <c r="C28" s="90">
        <v>25</v>
      </c>
      <c r="E28" s="9">
        <f t="shared" si="2"/>
        <v>0</v>
      </c>
      <c r="F28" s="56">
        <f t="shared" si="3"/>
        <v>0</v>
      </c>
    </row>
    <row r="29" spans="1:6" s="2" customFormat="1" ht="16.5" customHeight="1" x14ac:dyDescent="0.25">
      <c r="A29" s="221" t="s">
        <v>26</v>
      </c>
      <c r="B29" s="222"/>
      <c r="C29" s="223"/>
      <c r="D29" s="21"/>
    </row>
    <row r="30" spans="1:6" s="2" customFormat="1" x14ac:dyDescent="0.25">
      <c r="A30" s="89" t="s">
        <v>27</v>
      </c>
      <c r="B30" s="15">
        <v>25</v>
      </c>
      <c r="C30" s="93">
        <v>25</v>
      </c>
      <c r="E30" s="9">
        <f t="shared" ref="E30" si="4">C30-B30</f>
        <v>0</v>
      </c>
      <c r="F30" s="56">
        <f t="shared" ref="F30" si="5">C30/B30-1</f>
        <v>0</v>
      </c>
    </row>
    <row r="31" spans="1:6" s="2" customFormat="1" x14ac:dyDescent="0.25">
      <c r="A31" s="89" t="s">
        <v>28</v>
      </c>
      <c r="B31" s="13" t="s">
        <v>29</v>
      </c>
      <c r="C31" s="94" t="s">
        <v>29</v>
      </c>
      <c r="E31" s="9"/>
      <c r="F31" s="56"/>
    </row>
    <row r="32" spans="1:6" s="2" customFormat="1" x14ac:dyDescent="0.25">
      <c r="A32" s="89" t="s">
        <v>30</v>
      </c>
      <c r="B32" s="15">
        <v>83.75</v>
      </c>
      <c r="C32" s="93">
        <v>97.5</v>
      </c>
      <c r="E32" s="9">
        <f t="shared" ref="E32:E40" si="6">C32-B32</f>
        <v>13.75</v>
      </c>
      <c r="F32" s="56">
        <f t="shared" ref="F32:F40" si="7">C32/B32-1</f>
        <v>0.16417910447761197</v>
      </c>
    </row>
    <row r="33" spans="1:6" s="2" customFormat="1" x14ac:dyDescent="0.25">
      <c r="A33" s="89" t="s">
        <v>31</v>
      </c>
      <c r="B33" s="15">
        <v>25</v>
      </c>
      <c r="C33" s="93">
        <v>25</v>
      </c>
      <c r="E33" s="9">
        <f t="shared" si="6"/>
        <v>0</v>
      </c>
      <c r="F33" s="56">
        <f t="shared" si="7"/>
        <v>0</v>
      </c>
    </row>
    <row r="34" spans="1:6" ht="15.75" x14ac:dyDescent="0.25">
      <c r="A34" s="224" t="s">
        <v>32</v>
      </c>
      <c r="B34" s="225"/>
      <c r="C34" s="226"/>
      <c r="D34" s="21"/>
      <c r="E34" s="9"/>
      <c r="F34" s="56"/>
    </row>
    <row r="35" spans="1:6" x14ac:dyDescent="0.25">
      <c r="A35" s="89" t="s">
        <v>33</v>
      </c>
      <c r="B35" s="15">
        <v>180</v>
      </c>
      <c r="C35" s="95">
        <v>180</v>
      </c>
      <c r="E35" s="9">
        <f t="shared" si="6"/>
        <v>0</v>
      </c>
      <c r="F35" s="56">
        <f t="shared" si="7"/>
        <v>0</v>
      </c>
    </row>
    <row r="36" spans="1:6" s="2" customFormat="1" x14ac:dyDescent="0.25">
      <c r="A36" s="89" t="s">
        <v>34</v>
      </c>
      <c r="B36" s="15">
        <v>200</v>
      </c>
      <c r="C36" s="95">
        <v>200</v>
      </c>
      <c r="E36" s="9">
        <f t="shared" si="6"/>
        <v>0</v>
      </c>
      <c r="F36" s="56">
        <f t="shared" si="7"/>
        <v>0</v>
      </c>
    </row>
    <row r="37" spans="1:6" x14ac:dyDescent="0.25">
      <c r="A37" s="89" t="s">
        <v>35</v>
      </c>
      <c r="B37" s="13" t="s">
        <v>29</v>
      </c>
      <c r="C37" s="90" t="s">
        <v>29</v>
      </c>
      <c r="E37" s="9"/>
      <c r="F37" s="56"/>
    </row>
    <row r="38" spans="1:6" s="2" customFormat="1" ht="15.75" x14ac:dyDescent="0.25">
      <c r="A38" s="207" t="s">
        <v>720</v>
      </c>
      <c r="B38" s="208"/>
      <c r="C38" s="209"/>
      <c r="E38" s="9"/>
      <c r="F38" s="56"/>
    </row>
    <row r="39" spans="1:6" s="2" customFormat="1" x14ac:dyDescent="0.25">
      <c r="A39" s="92" t="s">
        <v>719</v>
      </c>
      <c r="B39" s="13">
        <v>20</v>
      </c>
      <c r="C39" s="90">
        <v>40</v>
      </c>
      <c r="E39" s="9">
        <f t="shared" si="6"/>
        <v>20</v>
      </c>
      <c r="F39" s="56">
        <f t="shared" si="7"/>
        <v>1</v>
      </c>
    </row>
    <row r="40" spans="1:6" ht="15.75" thickBot="1" x14ac:dyDescent="0.3">
      <c r="A40" s="96" t="s">
        <v>721</v>
      </c>
      <c r="B40" s="18">
        <v>1</v>
      </c>
      <c r="C40" s="97">
        <v>10</v>
      </c>
      <c r="E40" s="9">
        <f t="shared" si="6"/>
        <v>9</v>
      </c>
      <c r="F40" s="56">
        <f t="shared" si="7"/>
        <v>9</v>
      </c>
    </row>
    <row r="41" spans="1:6" s="2" customFormat="1" x14ac:dyDescent="0.25">
      <c r="A41" s="4"/>
      <c r="B41" s="12"/>
      <c r="C41" s="12"/>
    </row>
    <row r="42" spans="1:6" x14ac:dyDescent="0.25">
      <c r="A42" s="20" t="s">
        <v>36</v>
      </c>
    </row>
    <row r="45" spans="1:6" x14ac:dyDescent="0.25">
      <c r="A45" s="21"/>
      <c r="B45" s="21"/>
      <c r="C45" s="21"/>
    </row>
    <row r="46" spans="1:6" x14ac:dyDescent="0.25">
      <c r="A46" s="21"/>
      <c r="B46" s="21"/>
      <c r="C46" s="21"/>
    </row>
    <row r="47" spans="1:6" x14ac:dyDescent="0.25">
      <c r="A47" s="21"/>
      <c r="B47" s="21"/>
      <c r="C47" s="21"/>
    </row>
    <row r="48" spans="1:6" x14ac:dyDescent="0.25">
      <c r="A48" s="21"/>
      <c r="B48" s="21"/>
      <c r="C48" s="21"/>
    </row>
    <row r="49" spans="1:3" x14ac:dyDescent="0.25">
      <c r="A49" s="21"/>
      <c r="B49" s="21"/>
      <c r="C49" s="21"/>
    </row>
    <row r="50" spans="1:3" x14ac:dyDescent="0.25">
      <c r="A50" s="21"/>
      <c r="B50" s="21"/>
      <c r="C50" s="21"/>
    </row>
    <row r="51" spans="1:3" x14ac:dyDescent="0.25">
      <c r="A51" s="21"/>
      <c r="B51" s="21"/>
      <c r="C51" s="21"/>
    </row>
    <row r="52" spans="1:3" x14ac:dyDescent="0.25">
      <c r="A52" s="21"/>
      <c r="B52" s="21"/>
      <c r="C52" s="21"/>
    </row>
    <row r="53" spans="1:3" x14ac:dyDescent="0.25">
      <c r="A53" s="21"/>
      <c r="B53" s="21"/>
      <c r="C53" s="21"/>
    </row>
    <row r="54" spans="1:3" x14ac:dyDescent="0.25">
      <c r="A54" s="21"/>
      <c r="B54" s="21"/>
      <c r="C54" s="21"/>
    </row>
    <row r="55" spans="1:3" x14ac:dyDescent="0.25">
      <c r="A55" s="21"/>
      <c r="B55" s="21"/>
      <c r="C55" s="21"/>
    </row>
    <row r="56" spans="1:3" x14ac:dyDescent="0.25">
      <c r="A56" s="21"/>
      <c r="B56" s="21"/>
      <c r="C56" s="21"/>
    </row>
    <row r="57" spans="1:3" x14ac:dyDescent="0.25">
      <c r="A57" s="21"/>
      <c r="B57" s="21"/>
      <c r="C57" s="21"/>
    </row>
    <row r="58" spans="1:3" x14ac:dyDescent="0.25">
      <c r="A58" s="21"/>
      <c r="B58" s="21"/>
      <c r="C58" s="21"/>
    </row>
    <row r="59" spans="1:3" x14ac:dyDescent="0.25">
      <c r="A59" s="21"/>
      <c r="B59" s="21"/>
      <c r="C59" s="21"/>
    </row>
    <row r="60" spans="1:3" x14ac:dyDescent="0.25">
      <c r="A60" s="21"/>
      <c r="B60" s="21"/>
      <c r="C60" s="21"/>
    </row>
    <row r="61" spans="1:3" x14ac:dyDescent="0.25">
      <c r="A61" s="21"/>
      <c r="B61" s="21"/>
      <c r="C61" s="21"/>
    </row>
    <row r="62" spans="1:3" x14ac:dyDescent="0.25">
      <c r="A62" s="21"/>
      <c r="B62" s="21"/>
      <c r="C62" s="21"/>
    </row>
  </sheetData>
  <mergeCells count="7">
    <mergeCell ref="A38:C38"/>
    <mergeCell ref="A1:C1"/>
    <mergeCell ref="A3:C3"/>
    <mergeCell ref="A5:C5"/>
    <mergeCell ref="A26:C26"/>
    <mergeCell ref="A29:C29"/>
    <mergeCell ref="A34:C34"/>
  </mergeCells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47"/>
  <sheetViews>
    <sheetView topLeftCell="A26" zoomScaleNormal="100" zoomScaleSheetLayoutView="100" workbookViewId="0">
      <selection activeCell="C44" sqref="A1:C44"/>
    </sheetView>
  </sheetViews>
  <sheetFormatPr defaultRowHeight="15" x14ac:dyDescent="0.25"/>
  <cols>
    <col min="1" max="1" width="64.42578125" customWidth="1"/>
    <col min="2" max="3" width="15.42578125" style="14" customWidth="1"/>
  </cols>
  <sheetData>
    <row r="1" spans="1:6" ht="24.75" customHeight="1" x14ac:dyDescent="0.25">
      <c r="A1" s="227" t="s">
        <v>37</v>
      </c>
      <c r="B1" s="228"/>
      <c r="C1" s="229"/>
    </row>
    <row r="2" spans="1:6" ht="15.75" x14ac:dyDescent="0.25">
      <c r="A2" s="87" t="s">
        <v>1</v>
      </c>
      <c r="B2" s="34">
        <v>2024</v>
      </c>
      <c r="C2" s="98">
        <v>2025</v>
      </c>
      <c r="E2" s="55" t="s">
        <v>866</v>
      </c>
      <c r="F2" s="55" t="s">
        <v>867</v>
      </c>
    </row>
    <row r="3" spans="1:6" s="2" customFormat="1" x14ac:dyDescent="0.25">
      <c r="A3" s="99" t="s">
        <v>38</v>
      </c>
      <c r="B3" s="35" t="s">
        <v>39</v>
      </c>
      <c r="C3" s="100" t="s">
        <v>39</v>
      </c>
    </row>
    <row r="4" spans="1:6" s="2" customFormat="1" x14ac:dyDescent="0.25">
      <c r="A4" s="89" t="s">
        <v>40</v>
      </c>
      <c r="B4" s="13">
        <v>100</v>
      </c>
      <c r="C4" s="90">
        <v>100</v>
      </c>
      <c r="E4" s="9">
        <f>C4-B4</f>
        <v>0</v>
      </c>
      <c r="F4" s="56">
        <f>C4/B4-1</f>
        <v>0</v>
      </c>
    </row>
    <row r="5" spans="1:6" s="2" customFormat="1" x14ac:dyDescent="0.25">
      <c r="A5" s="89" t="s">
        <v>41</v>
      </c>
      <c r="B5" s="13">
        <v>200</v>
      </c>
      <c r="C5" s="90">
        <v>200</v>
      </c>
      <c r="E5" s="9">
        <f t="shared" ref="E5:E41" si="0">C5-B5</f>
        <v>0</v>
      </c>
      <c r="F5" s="56">
        <f t="shared" ref="F5:F41" si="1">C5/B5-1</f>
        <v>0</v>
      </c>
    </row>
    <row r="6" spans="1:6" s="2" customFormat="1" x14ac:dyDescent="0.25">
      <c r="A6" s="89" t="s">
        <v>42</v>
      </c>
      <c r="B6" s="13" t="s">
        <v>43</v>
      </c>
      <c r="C6" s="90" t="s">
        <v>43</v>
      </c>
      <c r="E6" s="9">
        <v>0</v>
      </c>
      <c r="F6" s="56">
        <v>0</v>
      </c>
    </row>
    <row r="7" spans="1:6" s="2" customFormat="1" x14ac:dyDescent="0.25">
      <c r="A7" s="89" t="s">
        <v>44</v>
      </c>
      <c r="B7" s="13" t="s">
        <v>45</v>
      </c>
      <c r="C7" s="90" t="s">
        <v>45</v>
      </c>
      <c r="E7" s="9">
        <v>0</v>
      </c>
      <c r="F7" s="56">
        <v>0</v>
      </c>
    </row>
    <row r="8" spans="1:6" s="2" customFormat="1" x14ac:dyDescent="0.25">
      <c r="A8" s="89" t="s">
        <v>46</v>
      </c>
      <c r="B8" s="13">
        <v>250</v>
      </c>
      <c r="C8" s="90">
        <v>250</v>
      </c>
      <c r="E8" s="9">
        <f t="shared" si="0"/>
        <v>0</v>
      </c>
      <c r="F8" s="56">
        <f t="shared" si="1"/>
        <v>0</v>
      </c>
    </row>
    <row r="9" spans="1:6" x14ac:dyDescent="0.25">
      <c r="A9" s="89" t="s">
        <v>47</v>
      </c>
      <c r="B9" s="13">
        <v>900</v>
      </c>
      <c r="C9" s="90">
        <v>900</v>
      </c>
      <c r="E9" s="9">
        <f t="shared" si="0"/>
        <v>0</v>
      </c>
      <c r="F9" s="56">
        <f t="shared" si="1"/>
        <v>0</v>
      </c>
    </row>
    <row r="10" spans="1:6" x14ac:dyDescent="0.25">
      <c r="A10" s="89" t="s">
        <v>48</v>
      </c>
      <c r="B10" s="13">
        <v>900</v>
      </c>
      <c r="C10" s="90">
        <v>900</v>
      </c>
      <c r="E10" s="9">
        <f t="shared" si="0"/>
        <v>0</v>
      </c>
      <c r="F10" s="56">
        <f t="shared" si="1"/>
        <v>0</v>
      </c>
    </row>
    <row r="11" spans="1:6" x14ac:dyDescent="0.25">
      <c r="A11" s="89" t="s">
        <v>49</v>
      </c>
      <c r="B11" s="13">
        <v>200</v>
      </c>
      <c r="C11" s="90">
        <v>200</v>
      </c>
      <c r="E11" s="9">
        <f t="shared" si="0"/>
        <v>0</v>
      </c>
      <c r="F11" s="56">
        <f t="shared" si="1"/>
        <v>0</v>
      </c>
    </row>
    <row r="12" spans="1:6" x14ac:dyDescent="0.25">
      <c r="A12" s="89" t="s">
        <v>50</v>
      </c>
      <c r="B12" s="13">
        <v>150</v>
      </c>
      <c r="C12" s="90">
        <v>150</v>
      </c>
      <c r="E12" s="9">
        <f t="shared" si="0"/>
        <v>0</v>
      </c>
      <c r="F12" s="56">
        <f t="shared" si="1"/>
        <v>0</v>
      </c>
    </row>
    <row r="13" spans="1:6" x14ac:dyDescent="0.25">
      <c r="A13" s="89" t="s">
        <v>51</v>
      </c>
      <c r="B13" s="13">
        <v>500</v>
      </c>
      <c r="C13" s="90">
        <v>500</v>
      </c>
      <c r="E13" s="9">
        <f t="shared" si="0"/>
        <v>0</v>
      </c>
      <c r="F13" s="56">
        <f t="shared" si="1"/>
        <v>0</v>
      </c>
    </row>
    <row r="14" spans="1:6" x14ac:dyDescent="0.25">
      <c r="A14" s="89" t="s">
        <v>52</v>
      </c>
      <c r="B14" s="13">
        <v>350</v>
      </c>
      <c r="C14" s="90">
        <v>350</v>
      </c>
      <c r="E14" s="9">
        <f t="shared" si="0"/>
        <v>0</v>
      </c>
      <c r="F14" s="56">
        <f t="shared" si="1"/>
        <v>0</v>
      </c>
    </row>
    <row r="15" spans="1:6" x14ac:dyDescent="0.25">
      <c r="A15" s="89" t="s">
        <v>53</v>
      </c>
      <c r="B15" s="13">
        <v>200</v>
      </c>
      <c r="C15" s="90">
        <v>200</v>
      </c>
      <c r="E15" s="9">
        <f t="shared" si="0"/>
        <v>0</v>
      </c>
      <c r="F15" s="56">
        <f t="shared" si="1"/>
        <v>0</v>
      </c>
    </row>
    <row r="16" spans="1:6" x14ac:dyDescent="0.25">
      <c r="A16" s="89" t="s">
        <v>54</v>
      </c>
      <c r="B16" s="13">
        <v>900</v>
      </c>
      <c r="C16" s="90">
        <v>900</v>
      </c>
      <c r="E16" s="9">
        <f t="shared" si="0"/>
        <v>0</v>
      </c>
      <c r="F16" s="56">
        <f t="shared" si="1"/>
        <v>0</v>
      </c>
    </row>
    <row r="17" spans="1:6" s="2" customFormat="1" x14ac:dyDescent="0.25">
      <c r="A17" s="89" t="s">
        <v>55</v>
      </c>
      <c r="B17" s="13">
        <v>1300</v>
      </c>
      <c r="C17" s="90">
        <v>1300</v>
      </c>
      <c r="E17" s="9">
        <f t="shared" si="0"/>
        <v>0</v>
      </c>
      <c r="F17" s="56">
        <f t="shared" si="1"/>
        <v>0</v>
      </c>
    </row>
    <row r="18" spans="1:6" s="2" customFormat="1" x14ac:dyDescent="0.25">
      <c r="A18" s="89" t="s">
        <v>56</v>
      </c>
      <c r="B18" s="13">
        <v>2500</v>
      </c>
      <c r="C18" s="90">
        <v>2500</v>
      </c>
      <c r="E18" s="9">
        <f t="shared" si="0"/>
        <v>0</v>
      </c>
      <c r="F18" s="56">
        <f t="shared" si="1"/>
        <v>0</v>
      </c>
    </row>
    <row r="19" spans="1:6" x14ac:dyDescent="0.25">
      <c r="A19" s="89" t="s">
        <v>57</v>
      </c>
      <c r="B19" s="13">
        <v>500</v>
      </c>
      <c r="C19" s="90">
        <v>500</v>
      </c>
      <c r="E19" s="9">
        <f t="shared" si="0"/>
        <v>0</v>
      </c>
      <c r="F19" s="56">
        <f t="shared" si="1"/>
        <v>0</v>
      </c>
    </row>
    <row r="20" spans="1:6" x14ac:dyDescent="0.25">
      <c r="A20" s="89" t="s">
        <v>58</v>
      </c>
      <c r="B20" s="13">
        <v>400</v>
      </c>
      <c r="C20" s="90">
        <v>400</v>
      </c>
      <c r="E20" s="9">
        <f t="shared" si="0"/>
        <v>0</v>
      </c>
      <c r="F20" s="56">
        <f t="shared" si="1"/>
        <v>0</v>
      </c>
    </row>
    <row r="21" spans="1:6" s="2" customFormat="1" x14ac:dyDescent="0.25">
      <c r="A21" s="89" t="s">
        <v>59</v>
      </c>
      <c r="B21" s="13">
        <v>400</v>
      </c>
      <c r="C21" s="90">
        <v>400</v>
      </c>
      <c r="E21" s="9">
        <f t="shared" si="0"/>
        <v>0</v>
      </c>
      <c r="F21" s="56">
        <f t="shared" si="1"/>
        <v>0</v>
      </c>
    </row>
    <row r="22" spans="1:6" x14ac:dyDescent="0.25">
      <c r="A22" s="89" t="s">
        <v>60</v>
      </c>
      <c r="B22" s="13">
        <v>1350</v>
      </c>
      <c r="C22" s="90">
        <v>1350</v>
      </c>
      <c r="E22" s="9">
        <f t="shared" si="0"/>
        <v>0</v>
      </c>
      <c r="F22" s="56">
        <f t="shared" si="1"/>
        <v>0</v>
      </c>
    </row>
    <row r="23" spans="1:6" x14ac:dyDescent="0.25">
      <c r="A23" s="89" t="s">
        <v>61</v>
      </c>
      <c r="B23" s="13">
        <v>450</v>
      </c>
      <c r="C23" s="90">
        <v>450</v>
      </c>
      <c r="E23" s="9">
        <f t="shared" si="0"/>
        <v>0</v>
      </c>
      <c r="F23" s="56">
        <f t="shared" si="1"/>
        <v>0</v>
      </c>
    </row>
    <row r="24" spans="1:6" x14ac:dyDescent="0.25">
      <c r="A24" s="89" t="s">
        <v>62</v>
      </c>
      <c r="B24" s="13">
        <v>750</v>
      </c>
      <c r="C24" s="90">
        <v>750</v>
      </c>
      <c r="E24" s="9">
        <f t="shared" si="0"/>
        <v>0</v>
      </c>
      <c r="F24" s="56">
        <f t="shared" si="1"/>
        <v>0</v>
      </c>
    </row>
    <row r="25" spans="1:6" x14ac:dyDescent="0.25">
      <c r="A25" s="89" t="s">
        <v>63</v>
      </c>
      <c r="B25" s="13">
        <v>400</v>
      </c>
      <c r="C25" s="90">
        <v>400</v>
      </c>
      <c r="E25" s="9">
        <f t="shared" si="0"/>
        <v>0</v>
      </c>
      <c r="F25" s="56">
        <f t="shared" si="1"/>
        <v>0</v>
      </c>
    </row>
    <row r="26" spans="1:6" x14ac:dyDescent="0.25">
      <c r="A26" s="89" t="s">
        <v>64</v>
      </c>
      <c r="B26" s="13">
        <v>25</v>
      </c>
      <c r="C26" s="90">
        <v>25</v>
      </c>
      <c r="E26" s="9">
        <f t="shared" si="0"/>
        <v>0</v>
      </c>
      <c r="F26" s="56">
        <f t="shared" si="1"/>
        <v>0</v>
      </c>
    </row>
    <row r="27" spans="1:6" x14ac:dyDescent="0.25">
      <c r="A27" s="89" t="s">
        <v>65</v>
      </c>
      <c r="B27" s="13">
        <v>500</v>
      </c>
      <c r="C27" s="90">
        <v>500</v>
      </c>
      <c r="E27" s="9">
        <f t="shared" si="0"/>
        <v>0</v>
      </c>
      <c r="F27" s="56">
        <f t="shared" si="1"/>
        <v>0</v>
      </c>
    </row>
    <row r="28" spans="1:6" x14ac:dyDescent="0.25">
      <c r="A28" s="89" t="s">
        <v>66</v>
      </c>
      <c r="B28" s="13">
        <v>100</v>
      </c>
      <c r="C28" s="90">
        <v>100</v>
      </c>
      <c r="E28" s="9">
        <f t="shared" si="0"/>
        <v>0</v>
      </c>
      <c r="F28" s="56">
        <f t="shared" si="1"/>
        <v>0</v>
      </c>
    </row>
    <row r="29" spans="1:6" x14ac:dyDescent="0.25">
      <c r="A29" s="89" t="s">
        <v>67</v>
      </c>
      <c r="B29" s="13">
        <v>100</v>
      </c>
      <c r="C29" s="90">
        <v>100</v>
      </c>
      <c r="E29" s="9">
        <f t="shared" si="0"/>
        <v>0</v>
      </c>
      <c r="F29" s="56">
        <f t="shared" si="1"/>
        <v>0</v>
      </c>
    </row>
    <row r="30" spans="1:6" x14ac:dyDescent="0.25">
      <c r="A30" s="89" t="s">
        <v>68</v>
      </c>
      <c r="B30" s="13">
        <v>100</v>
      </c>
      <c r="C30" s="90">
        <v>100</v>
      </c>
      <c r="E30" s="9">
        <f t="shared" si="0"/>
        <v>0</v>
      </c>
      <c r="F30" s="56">
        <f t="shared" si="1"/>
        <v>0</v>
      </c>
    </row>
    <row r="31" spans="1:6" x14ac:dyDescent="0.25">
      <c r="A31" s="89" t="s">
        <v>69</v>
      </c>
      <c r="B31" s="13">
        <v>250</v>
      </c>
      <c r="C31" s="90">
        <v>250</v>
      </c>
      <c r="E31" s="9">
        <f t="shared" si="0"/>
        <v>0</v>
      </c>
      <c r="F31" s="56">
        <f t="shared" si="1"/>
        <v>0</v>
      </c>
    </row>
    <row r="32" spans="1:6" x14ac:dyDescent="0.25">
      <c r="A32" s="89" t="s">
        <v>70</v>
      </c>
      <c r="B32" s="13">
        <v>10000</v>
      </c>
      <c r="C32" s="90">
        <v>10000</v>
      </c>
      <c r="E32" s="9">
        <f t="shared" si="0"/>
        <v>0</v>
      </c>
      <c r="F32" s="56">
        <f t="shared" si="1"/>
        <v>0</v>
      </c>
    </row>
    <row r="33" spans="1:6" x14ac:dyDescent="0.25">
      <c r="A33" s="89" t="s">
        <v>71</v>
      </c>
      <c r="B33" s="13">
        <v>18750</v>
      </c>
      <c r="C33" s="90">
        <v>18750</v>
      </c>
      <c r="E33" s="9">
        <f t="shared" si="0"/>
        <v>0</v>
      </c>
      <c r="F33" s="56">
        <f t="shared" si="1"/>
        <v>0</v>
      </c>
    </row>
    <row r="34" spans="1:6" x14ac:dyDescent="0.25">
      <c r="A34" s="89" t="s">
        <v>72</v>
      </c>
      <c r="B34" s="13">
        <v>5000</v>
      </c>
      <c r="C34" s="90">
        <v>5000</v>
      </c>
      <c r="E34" s="9">
        <f t="shared" si="0"/>
        <v>0</v>
      </c>
      <c r="F34" s="56">
        <f t="shared" si="1"/>
        <v>0</v>
      </c>
    </row>
    <row r="35" spans="1:6" x14ac:dyDescent="0.25">
      <c r="A35" s="89" t="s">
        <v>73</v>
      </c>
      <c r="B35" s="13">
        <v>500</v>
      </c>
      <c r="C35" s="90">
        <v>500</v>
      </c>
      <c r="E35" s="9">
        <f t="shared" si="0"/>
        <v>0</v>
      </c>
      <c r="F35" s="56">
        <f t="shared" si="1"/>
        <v>0</v>
      </c>
    </row>
    <row r="36" spans="1:6" x14ac:dyDescent="0.25">
      <c r="A36" s="89" t="s">
        <v>74</v>
      </c>
      <c r="B36" s="13">
        <v>1500</v>
      </c>
      <c r="C36" s="90">
        <v>1500</v>
      </c>
      <c r="E36" s="9">
        <f t="shared" si="0"/>
        <v>0</v>
      </c>
      <c r="F36" s="56">
        <f t="shared" si="1"/>
        <v>0</v>
      </c>
    </row>
    <row r="37" spans="1:6" x14ac:dyDescent="0.25">
      <c r="A37" s="89" t="s">
        <v>75</v>
      </c>
      <c r="B37" s="13">
        <v>3800</v>
      </c>
      <c r="C37" s="90">
        <v>3800</v>
      </c>
      <c r="E37" s="9">
        <f t="shared" si="0"/>
        <v>0</v>
      </c>
      <c r="F37" s="56">
        <f t="shared" si="1"/>
        <v>0</v>
      </c>
    </row>
    <row r="38" spans="1:6" x14ac:dyDescent="0.25">
      <c r="A38" s="89" t="s">
        <v>76</v>
      </c>
      <c r="B38" s="13">
        <v>175</v>
      </c>
      <c r="C38" s="90">
        <v>175</v>
      </c>
      <c r="E38" s="9">
        <f t="shared" si="0"/>
        <v>0</v>
      </c>
      <c r="F38" s="56">
        <f t="shared" si="1"/>
        <v>0</v>
      </c>
    </row>
    <row r="39" spans="1:6" x14ac:dyDescent="0.25">
      <c r="A39" s="89" t="s">
        <v>77</v>
      </c>
      <c r="B39" s="13">
        <v>250</v>
      </c>
      <c r="C39" s="90">
        <v>250</v>
      </c>
      <c r="E39" s="9">
        <f t="shared" si="0"/>
        <v>0</v>
      </c>
      <c r="F39" s="56">
        <f t="shared" si="1"/>
        <v>0</v>
      </c>
    </row>
    <row r="40" spans="1:6" x14ac:dyDescent="0.25">
      <c r="A40" s="89" t="s">
        <v>78</v>
      </c>
      <c r="B40" s="13">
        <v>100</v>
      </c>
      <c r="C40" s="90">
        <v>100</v>
      </c>
      <c r="E40" s="9">
        <f t="shared" si="0"/>
        <v>0</v>
      </c>
      <c r="F40" s="56">
        <f t="shared" si="1"/>
        <v>0</v>
      </c>
    </row>
    <row r="41" spans="1:6" x14ac:dyDescent="0.25">
      <c r="A41" s="89" t="s">
        <v>79</v>
      </c>
      <c r="B41" s="13">
        <v>100</v>
      </c>
      <c r="C41" s="90">
        <v>100</v>
      </c>
      <c r="E41" s="9">
        <f t="shared" si="0"/>
        <v>0</v>
      </c>
      <c r="F41" s="56">
        <f t="shared" si="1"/>
        <v>0</v>
      </c>
    </row>
    <row r="42" spans="1:6" x14ac:dyDescent="0.25">
      <c r="A42" s="89" t="s">
        <v>80</v>
      </c>
      <c r="B42" s="13" t="s">
        <v>81</v>
      </c>
      <c r="C42" s="90" t="s">
        <v>81</v>
      </c>
      <c r="E42" s="9"/>
      <c r="F42" s="56"/>
    </row>
    <row r="43" spans="1:6" x14ac:dyDescent="0.25">
      <c r="A43" s="89" t="s">
        <v>82</v>
      </c>
      <c r="B43" s="13" t="s">
        <v>81</v>
      </c>
      <c r="C43" s="90" t="s">
        <v>81</v>
      </c>
      <c r="E43" s="9"/>
      <c r="F43" s="56"/>
    </row>
    <row r="44" spans="1:6" s="2" customFormat="1" ht="15.75" thickBot="1" x14ac:dyDescent="0.3">
      <c r="A44" s="101" t="s">
        <v>83</v>
      </c>
      <c r="B44" s="54" t="s">
        <v>81</v>
      </c>
      <c r="C44" s="102" t="s">
        <v>81</v>
      </c>
      <c r="E44" s="9"/>
      <c r="F44" s="56"/>
    </row>
    <row r="45" spans="1:6" s="2" customFormat="1" x14ac:dyDescent="0.25">
      <c r="A45" s="4"/>
      <c r="B45" s="12"/>
      <c r="C45" s="12"/>
    </row>
    <row r="46" spans="1:6" x14ac:dyDescent="0.25">
      <c r="A46" s="20" t="s">
        <v>36</v>
      </c>
    </row>
    <row r="47" spans="1:6" x14ac:dyDescent="0.25">
      <c r="A47" s="2"/>
    </row>
  </sheetData>
  <mergeCells count="1">
    <mergeCell ref="A1:C1"/>
  </mergeCells>
  <pageMargins left="0.7" right="0.7" top="0.75" bottom="0.75" header="0.3" footer="0.3"/>
  <pageSetup scale="96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98"/>
  <sheetViews>
    <sheetView zoomScaleNormal="100" zoomScaleSheetLayoutView="100" workbookViewId="0">
      <selection activeCell="C98" sqref="C98"/>
    </sheetView>
  </sheetViews>
  <sheetFormatPr defaultRowHeight="15" x14ac:dyDescent="0.25"/>
  <cols>
    <col min="1" max="1" width="97.140625" style="5" bestFit="1" customWidth="1"/>
    <col min="2" max="2" width="31.7109375" style="5" bestFit="1" customWidth="1"/>
    <col min="3" max="3" width="14.42578125" style="5" bestFit="1" customWidth="1"/>
    <col min="5" max="5" width="10.140625" bestFit="1" customWidth="1"/>
  </cols>
  <sheetData>
    <row r="1" spans="1:6" ht="21" x14ac:dyDescent="0.25">
      <c r="A1" s="230" t="s">
        <v>84</v>
      </c>
      <c r="B1" s="231"/>
      <c r="C1" s="232"/>
    </row>
    <row r="2" spans="1:6" ht="15.75" x14ac:dyDescent="0.25">
      <c r="A2" s="103" t="s">
        <v>1</v>
      </c>
      <c r="B2" s="26">
        <v>2024</v>
      </c>
      <c r="C2" s="104">
        <v>2025</v>
      </c>
      <c r="E2" s="55" t="s">
        <v>866</v>
      </c>
      <c r="F2" s="55" t="s">
        <v>867</v>
      </c>
    </row>
    <row r="3" spans="1:6" s="2" customFormat="1" x14ac:dyDescent="0.25">
      <c r="A3" s="105" t="s">
        <v>38</v>
      </c>
      <c r="B3" s="59" t="s">
        <v>39</v>
      </c>
      <c r="C3" s="106" t="s">
        <v>39</v>
      </c>
    </row>
    <row r="4" spans="1:6" x14ac:dyDescent="0.25">
      <c r="A4" s="105" t="s">
        <v>868</v>
      </c>
      <c r="B4" s="59" t="s">
        <v>869</v>
      </c>
      <c r="C4" s="107" t="s">
        <v>870</v>
      </c>
      <c r="E4" s="9">
        <v>1</v>
      </c>
      <c r="F4" s="56">
        <f>7/6-1</f>
        <v>0.16666666666666674</v>
      </c>
    </row>
    <row r="5" spans="1:6" s="2" customFormat="1" x14ac:dyDescent="0.25">
      <c r="A5" s="108" t="s">
        <v>605</v>
      </c>
      <c r="B5" s="67">
        <v>550</v>
      </c>
      <c r="C5" s="109">
        <v>605</v>
      </c>
      <c r="E5" s="9"/>
      <c r="F5" s="56"/>
    </row>
    <row r="6" spans="1:6" s="2" customFormat="1" x14ac:dyDescent="0.25">
      <c r="A6" s="108" t="s">
        <v>606</v>
      </c>
      <c r="B6" s="67">
        <v>300</v>
      </c>
      <c r="C6" s="109">
        <v>350</v>
      </c>
      <c r="E6" s="9"/>
      <c r="F6" s="56"/>
    </row>
    <row r="7" spans="1:6" s="2" customFormat="1" x14ac:dyDescent="0.25">
      <c r="A7" s="108" t="s">
        <v>607</v>
      </c>
      <c r="B7" s="67"/>
      <c r="C7" s="109">
        <v>80000</v>
      </c>
      <c r="E7" s="75"/>
      <c r="F7" s="75"/>
    </row>
    <row r="8" spans="1:6" s="5" customFormat="1" x14ac:dyDescent="0.25">
      <c r="A8" s="105" t="s">
        <v>632</v>
      </c>
      <c r="B8" s="67">
        <v>0</v>
      </c>
      <c r="C8" s="109">
        <v>100</v>
      </c>
      <c r="E8" s="9">
        <f t="shared" ref="E8:E13" si="0">C8-B8</f>
        <v>100</v>
      </c>
      <c r="F8" s="74"/>
    </row>
    <row r="9" spans="1:6" s="5" customFormat="1" x14ac:dyDescent="0.25">
      <c r="A9" s="105" t="s">
        <v>608</v>
      </c>
      <c r="B9" s="60" t="s">
        <v>871</v>
      </c>
      <c r="C9" s="110" t="s">
        <v>869</v>
      </c>
      <c r="E9" s="9">
        <v>1</v>
      </c>
      <c r="F9" s="56">
        <f>6/5-1</f>
        <v>0.19999999999999996</v>
      </c>
    </row>
    <row r="10" spans="1:6" s="5" customFormat="1" x14ac:dyDescent="0.25">
      <c r="A10" s="108" t="s">
        <v>609</v>
      </c>
      <c r="B10" s="66">
        <v>100</v>
      </c>
      <c r="C10" s="111">
        <v>130</v>
      </c>
      <c r="E10" s="9"/>
      <c r="F10" s="56"/>
    </row>
    <row r="11" spans="1:6" s="5" customFormat="1" x14ac:dyDescent="0.25">
      <c r="A11" s="108" t="s">
        <v>610</v>
      </c>
      <c r="B11" s="66"/>
      <c r="C11" s="111">
        <v>8000</v>
      </c>
      <c r="E11" s="75"/>
      <c r="F11" s="75"/>
    </row>
    <row r="12" spans="1:6" s="5" customFormat="1" x14ac:dyDescent="0.25">
      <c r="A12" s="105" t="s">
        <v>619</v>
      </c>
      <c r="B12" s="67">
        <v>50</v>
      </c>
      <c r="C12" s="109">
        <v>50</v>
      </c>
      <c r="E12" s="9">
        <f t="shared" si="0"/>
        <v>0</v>
      </c>
      <c r="F12" s="56">
        <f t="shared" ref="F12:F13" si="1">C12/B12-1</f>
        <v>0</v>
      </c>
    </row>
    <row r="13" spans="1:6" s="5" customFormat="1" x14ac:dyDescent="0.25">
      <c r="A13" s="105" t="s">
        <v>620</v>
      </c>
      <c r="B13" s="68">
        <v>50</v>
      </c>
      <c r="C13" s="112">
        <v>50</v>
      </c>
      <c r="E13" s="9">
        <f t="shared" si="0"/>
        <v>0</v>
      </c>
      <c r="F13" s="56">
        <f t="shared" si="1"/>
        <v>0</v>
      </c>
    </row>
    <row r="14" spans="1:6" s="5" customFormat="1" x14ac:dyDescent="0.25">
      <c r="A14" s="233" t="s">
        <v>633</v>
      </c>
      <c r="B14" s="234"/>
      <c r="C14" s="235"/>
      <c r="D14" s="1"/>
    </row>
    <row r="15" spans="1:6" s="5" customFormat="1" x14ac:dyDescent="0.25">
      <c r="A15" s="92" t="s">
        <v>621</v>
      </c>
      <c r="B15" s="68">
        <v>550</v>
      </c>
      <c r="C15" s="112">
        <v>575</v>
      </c>
      <c r="E15" s="9">
        <f t="shared" ref="E15" si="2">C15-B15</f>
        <v>25</v>
      </c>
      <c r="F15" s="56">
        <f t="shared" ref="F15" si="3">C15/B15-1</f>
        <v>4.5454545454545414E-2</v>
      </c>
    </row>
    <row r="16" spans="1:6" s="5" customFormat="1" x14ac:dyDescent="0.25">
      <c r="A16" s="92" t="s">
        <v>622</v>
      </c>
      <c r="B16" s="68">
        <v>550</v>
      </c>
      <c r="C16" s="112">
        <v>130</v>
      </c>
      <c r="E16" s="9">
        <f t="shared" ref="E16:E27" si="4">C16-B16</f>
        <v>-420</v>
      </c>
      <c r="F16" s="56">
        <f t="shared" ref="F16:F27" si="5">C16/B16-1</f>
        <v>-0.76363636363636367</v>
      </c>
    </row>
    <row r="17" spans="1:6" s="5" customFormat="1" x14ac:dyDescent="0.25">
      <c r="A17" s="92" t="s">
        <v>623</v>
      </c>
      <c r="B17" s="68">
        <v>900</v>
      </c>
      <c r="C17" s="112">
        <v>1150</v>
      </c>
      <c r="E17" s="9">
        <f t="shared" si="4"/>
        <v>250</v>
      </c>
      <c r="F17" s="56">
        <f t="shared" si="5"/>
        <v>0.27777777777777768</v>
      </c>
    </row>
    <row r="18" spans="1:6" s="5" customFormat="1" x14ac:dyDescent="0.25">
      <c r="A18" s="92" t="s">
        <v>624</v>
      </c>
      <c r="B18" s="68">
        <v>125</v>
      </c>
      <c r="C18" s="112">
        <v>130</v>
      </c>
      <c r="E18" s="9">
        <f t="shared" si="4"/>
        <v>5</v>
      </c>
      <c r="F18" s="56">
        <f t="shared" si="5"/>
        <v>4.0000000000000036E-2</v>
      </c>
    </row>
    <row r="19" spans="1:6" s="5" customFormat="1" x14ac:dyDescent="0.25">
      <c r="A19" s="92" t="s">
        <v>625</v>
      </c>
      <c r="B19" s="68">
        <v>200</v>
      </c>
      <c r="C19" s="112">
        <v>300</v>
      </c>
      <c r="E19" s="9">
        <f t="shared" si="4"/>
        <v>100</v>
      </c>
      <c r="F19" s="56">
        <f t="shared" si="5"/>
        <v>0.5</v>
      </c>
    </row>
    <row r="20" spans="1:6" s="5" customFormat="1" x14ac:dyDescent="0.25">
      <c r="A20" s="92" t="s">
        <v>626</v>
      </c>
      <c r="B20" s="69">
        <v>375</v>
      </c>
      <c r="C20" s="113">
        <v>375</v>
      </c>
      <c r="E20" s="9">
        <f t="shared" si="4"/>
        <v>0</v>
      </c>
      <c r="F20" s="56">
        <f t="shared" si="5"/>
        <v>0</v>
      </c>
    </row>
    <row r="21" spans="1:6" s="5" customFormat="1" x14ac:dyDescent="0.25">
      <c r="A21" s="92" t="s">
        <v>627</v>
      </c>
      <c r="B21" s="69">
        <v>100</v>
      </c>
      <c r="C21" s="113">
        <v>100</v>
      </c>
      <c r="E21" s="9">
        <f t="shared" si="4"/>
        <v>0</v>
      </c>
      <c r="F21" s="56">
        <f t="shared" si="5"/>
        <v>0</v>
      </c>
    </row>
    <row r="22" spans="1:6" s="5" customFormat="1" x14ac:dyDescent="0.25">
      <c r="A22" s="105" t="s">
        <v>628</v>
      </c>
      <c r="B22" s="69">
        <v>125</v>
      </c>
      <c r="C22" s="113">
        <v>175</v>
      </c>
      <c r="E22" s="9">
        <f t="shared" si="4"/>
        <v>50</v>
      </c>
      <c r="F22" s="56">
        <f t="shared" si="5"/>
        <v>0.39999999999999991</v>
      </c>
    </row>
    <row r="23" spans="1:6" x14ac:dyDescent="0.25">
      <c r="A23" s="105" t="s">
        <v>629</v>
      </c>
      <c r="B23" s="69">
        <v>675</v>
      </c>
      <c r="C23" s="113">
        <v>675</v>
      </c>
      <c r="E23" s="9">
        <f t="shared" si="4"/>
        <v>0</v>
      </c>
      <c r="F23" s="56">
        <f t="shared" si="5"/>
        <v>0</v>
      </c>
    </row>
    <row r="24" spans="1:6" x14ac:dyDescent="0.25">
      <c r="A24" s="92" t="s">
        <v>630</v>
      </c>
      <c r="B24" s="73">
        <v>250</v>
      </c>
      <c r="C24" s="114">
        <v>250</v>
      </c>
      <c r="E24" s="9">
        <f t="shared" si="4"/>
        <v>0</v>
      </c>
      <c r="F24" s="56">
        <f t="shared" si="5"/>
        <v>0</v>
      </c>
    </row>
    <row r="25" spans="1:6" x14ac:dyDescent="0.25">
      <c r="A25" s="92" t="s">
        <v>634</v>
      </c>
      <c r="B25" s="68">
        <v>5</v>
      </c>
      <c r="C25" s="112">
        <v>5</v>
      </c>
      <c r="E25" s="9">
        <f t="shared" si="4"/>
        <v>0</v>
      </c>
      <c r="F25" s="56">
        <f t="shared" si="5"/>
        <v>0</v>
      </c>
    </row>
    <row r="26" spans="1:6" s="5" customFormat="1" x14ac:dyDescent="0.25">
      <c r="A26" s="92" t="s">
        <v>631</v>
      </c>
      <c r="B26" s="68">
        <v>3</v>
      </c>
      <c r="C26" s="112">
        <v>3</v>
      </c>
      <c r="E26" s="9">
        <f t="shared" si="4"/>
        <v>0</v>
      </c>
      <c r="F26" s="56">
        <f t="shared" si="5"/>
        <v>0</v>
      </c>
    </row>
    <row r="27" spans="1:6" s="5" customFormat="1" x14ac:dyDescent="0.25">
      <c r="A27" s="92" t="s">
        <v>635</v>
      </c>
      <c r="B27" s="68">
        <v>4.5</v>
      </c>
      <c r="C27" s="112">
        <v>4.5</v>
      </c>
      <c r="E27" s="9">
        <f t="shared" si="4"/>
        <v>0</v>
      </c>
      <c r="F27" s="56">
        <f t="shared" si="5"/>
        <v>0</v>
      </c>
    </row>
    <row r="28" spans="1:6" s="5" customFormat="1" x14ac:dyDescent="0.25">
      <c r="A28" s="92" t="s">
        <v>636</v>
      </c>
      <c r="B28" s="61">
        <v>0.15</v>
      </c>
      <c r="C28" s="115">
        <v>0.15</v>
      </c>
      <c r="E28" s="9"/>
      <c r="F28" s="56">
        <f>C28/B28-1</f>
        <v>0</v>
      </c>
    </row>
    <row r="29" spans="1:6" x14ac:dyDescent="0.25">
      <c r="A29" s="233" t="s">
        <v>637</v>
      </c>
      <c r="B29" s="234"/>
      <c r="C29" s="235"/>
      <c r="D29" s="21"/>
    </row>
    <row r="30" spans="1:6" s="2" customFormat="1" x14ac:dyDescent="0.25">
      <c r="A30" s="116" t="s">
        <v>638</v>
      </c>
      <c r="B30" s="62">
        <v>0.02</v>
      </c>
      <c r="C30" s="117">
        <v>1.4999999999999999E-2</v>
      </c>
      <c r="F30" s="76">
        <f>C30/B30-1</f>
        <v>-0.25</v>
      </c>
    </row>
    <row r="31" spans="1:6" s="5" customFormat="1" x14ac:dyDescent="0.25">
      <c r="A31" s="116" t="s">
        <v>639</v>
      </c>
      <c r="B31" s="68">
        <v>2500</v>
      </c>
      <c r="C31" s="109">
        <v>2500</v>
      </c>
      <c r="E31" s="9">
        <f t="shared" ref="E31" si="6">C31-B31</f>
        <v>0</v>
      </c>
      <c r="F31" s="56">
        <f t="shared" ref="F31" si="7">C31/B31-1</f>
        <v>0</v>
      </c>
    </row>
    <row r="32" spans="1:6" s="5" customFormat="1" x14ac:dyDescent="0.25">
      <c r="A32" s="116" t="s">
        <v>640</v>
      </c>
      <c r="B32" s="63">
        <v>0.01</v>
      </c>
      <c r="C32" s="117">
        <v>0.01</v>
      </c>
      <c r="F32" s="56">
        <f>C32/B32-1</f>
        <v>0</v>
      </c>
    </row>
    <row r="33" spans="1:6" s="2" customFormat="1" x14ac:dyDescent="0.25">
      <c r="A33" s="118" t="s">
        <v>641</v>
      </c>
      <c r="B33" s="68">
        <v>1500</v>
      </c>
      <c r="C33" s="112">
        <v>1500</v>
      </c>
      <c r="E33" s="9"/>
      <c r="F33" s="56"/>
    </row>
    <row r="34" spans="1:6" s="2" customFormat="1" x14ac:dyDescent="0.25">
      <c r="A34" s="118" t="s">
        <v>642</v>
      </c>
      <c r="B34" s="68"/>
      <c r="C34" s="109">
        <v>80000</v>
      </c>
      <c r="E34" s="9"/>
      <c r="F34" s="56"/>
    </row>
    <row r="35" spans="1:6" s="5" customFormat="1" x14ac:dyDescent="0.25">
      <c r="A35" s="92" t="s">
        <v>643</v>
      </c>
      <c r="B35" s="63">
        <v>0.01</v>
      </c>
      <c r="C35" s="117">
        <v>0.01</v>
      </c>
      <c r="F35" s="56">
        <f>C35/B35-1</f>
        <v>0</v>
      </c>
    </row>
    <row r="36" spans="1:6" s="5" customFormat="1" x14ac:dyDescent="0.25">
      <c r="A36" s="118" t="s">
        <v>644</v>
      </c>
      <c r="B36" s="66">
        <v>750</v>
      </c>
      <c r="C36" s="111">
        <v>500</v>
      </c>
      <c r="E36" s="9"/>
      <c r="F36" s="56"/>
    </row>
    <row r="37" spans="1:6" s="5" customFormat="1" x14ac:dyDescent="0.25">
      <c r="A37" s="118" t="s">
        <v>645</v>
      </c>
      <c r="B37" s="66"/>
      <c r="C37" s="111">
        <v>8000</v>
      </c>
      <c r="E37" s="9"/>
      <c r="F37" s="56"/>
    </row>
    <row r="38" spans="1:6" s="5" customFormat="1" ht="49.5" customHeight="1" x14ac:dyDescent="0.25">
      <c r="A38" s="92" t="s">
        <v>646</v>
      </c>
      <c r="B38" s="251" t="s">
        <v>872</v>
      </c>
      <c r="C38" s="252"/>
    </row>
    <row r="39" spans="1:6" s="5" customFormat="1" ht="60" x14ac:dyDescent="0.25">
      <c r="A39" s="119" t="s">
        <v>647</v>
      </c>
      <c r="B39" s="64" t="s">
        <v>873</v>
      </c>
      <c r="C39" s="120">
        <v>2.5000000000000001E-3</v>
      </c>
    </row>
    <row r="40" spans="1:6" s="5" customFormat="1" x14ac:dyDescent="0.25">
      <c r="A40" s="121" t="s">
        <v>648</v>
      </c>
      <c r="B40" s="68">
        <v>125</v>
      </c>
      <c r="C40" s="109">
        <v>125</v>
      </c>
      <c r="E40" s="9"/>
      <c r="F40" s="56"/>
    </row>
    <row r="41" spans="1:6" s="5" customFormat="1" x14ac:dyDescent="0.25">
      <c r="A41" s="121" t="s">
        <v>649</v>
      </c>
      <c r="B41" s="68">
        <v>3500</v>
      </c>
      <c r="C41" s="109">
        <v>7000</v>
      </c>
      <c r="E41" s="9"/>
      <c r="F41" s="56"/>
    </row>
    <row r="42" spans="1:6" s="5" customFormat="1" x14ac:dyDescent="0.25">
      <c r="A42" s="119" t="s">
        <v>650</v>
      </c>
      <c r="B42" s="65">
        <v>2.5000000000000001E-3</v>
      </c>
      <c r="C42" s="120">
        <v>2.5000000000000001E-3</v>
      </c>
      <c r="E42" s="9">
        <f t="shared" ref="E42:E46" si="8">C42-B42</f>
        <v>0</v>
      </c>
      <c r="F42" s="56">
        <f t="shared" ref="F42" si="9">C42/B42-1</f>
        <v>0</v>
      </c>
    </row>
    <row r="43" spans="1:6" x14ac:dyDescent="0.25">
      <c r="A43" s="121" t="s">
        <v>651</v>
      </c>
      <c r="B43" s="68">
        <v>375</v>
      </c>
      <c r="C43" s="109">
        <v>125</v>
      </c>
      <c r="E43" s="9"/>
      <c r="F43" s="56"/>
    </row>
    <row r="44" spans="1:6" x14ac:dyDescent="0.25">
      <c r="A44" s="121" t="s">
        <v>652</v>
      </c>
      <c r="B44" s="68"/>
      <c r="C44" s="109">
        <v>7000</v>
      </c>
      <c r="E44" s="9"/>
      <c r="F44" s="56"/>
    </row>
    <row r="45" spans="1:6" x14ac:dyDescent="0.25">
      <c r="A45" s="119" t="s">
        <v>653</v>
      </c>
      <c r="B45" s="68"/>
      <c r="C45" s="109">
        <v>125</v>
      </c>
      <c r="E45" s="9">
        <f t="shared" si="8"/>
        <v>125</v>
      </c>
      <c r="F45" s="56"/>
    </row>
    <row r="46" spans="1:6" s="2" customFormat="1" x14ac:dyDescent="0.25">
      <c r="A46" s="92" t="s">
        <v>654</v>
      </c>
      <c r="B46" s="68"/>
      <c r="C46" s="112">
        <v>75</v>
      </c>
      <c r="E46" s="9">
        <f t="shared" si="8"/>
        <v>75</v>
      </c>
      <c r="F46" s="56"/>
    </row>
    <row r="47" spans="1:6" s="2" customFormat="1" x14ac:dyDescent="0.25">
      <c r="A47" s="242" t="s">
        <v>913</v>
      </c>
      <c r="B47" s="243"/>
      <c r="C47" s="244"/>
    </row>
    <row r="48" spans="1:6" x14ac:dyDescent="0.25">
      <c r="A48" s="116" t="s">
        <v>910</v>
      </c>
      <c r="B48" s="69">
        <v>750</v>
      </c>
      <c r="C48" s="113">
        <v>785</v>
      </c>
      <c r="E48" s="9">
        <f t="shared" ref="E48" si="10">C48-B48</f>
        <v>35</v>
      </c>
      <c r="F48" s="56">
        <f t="shared" ref="F48" si="11">C48/B48-1</f>
        <v>4.6666666666666634E-2</v>
      </c>
    </row>
    <row r="49" spans="1:6" x14ac:dyDescent="0.25">
      <c r="A49" s="116" t="s">
        <v>655</v>
      </c>
      <c r="B49" s="68">
        <v>175</v>
      </c>
      <c r="C49" s="112">
        <v>262</v>
      </c>
      <c r="E49" s="9">
        <f t="shared" ref="E49:E51" si="12">C49-B49</f>
        <v>87</v>
      </c>
      <c r="F49" s="56">
        <f t="shared" ref="F49:F51" si="13">C49/B49-1</f>
        <v>0.49714285714285711</v>
      </c>
    </row>
    <row r="50" spans="1:6" x14ac:dyDescent="0.25">
      <c r="A50" s="116" t="s">
        <v>911</v>
      </c>
      <c r="B50" s="69">
        <v>165</v>
      </c>
      <c r="C50" s="113">
        <v>175</v>
      </c>
      <c r="E50" s="9">
        <f t="shared" si="12"/>
        <v>10</v>
      </c>
      <c r="F50" s="56">
        <f t="shared" si="13"/>
        <v>6.0606060606060552E-2</v>
      </c>
    </row>
    <row r="51" spans="1:6" x14ac:dyDescent="0.25">
      <c r="A51" s="116" t="s">
        <v>656</v>
      </c>
      <c r="B51" s="69">
        <v>55</v>
      </c>
      <c r="C51" s="113">
        <v>58</v>
      </c>
      <c r="E51" s="9">
        <f t="shared" si="12"/>
        <v>3</v>
      </c>
      <c r="F51" s="56">
        <f t="shared" si="13"/>
        <v>5.4545454545454453E-2</v>
      </c>
    </row>
    <row r="52" spans="1:6" x14ac:dyDescent="0.25">
      <c r="A52" s="239" t="s">
        <v>657</v>
      </c>
      <c r="B52" s="240"/>
      <c r="C52" s="241"/>
      <c r="D52" s="21"/>
    </row>
    <row r="53" spans="1:6" x14ac:dyDescent="0.25">
      <c r="A53" s="116" t="s">
        <v>658</v>
      </c>
      <c r="B53" s="60" t="s">
        <v>874</v>
      </c>
      <c r="C53" s="110" t="s">
        <v>875</v>
      </c>
      <c r="E53" s="9">
        <f>14-12</f>
        <v>2</v>
      </c>
      <c r="F53" s="56">
        <f>14/12-1</f>
        <v>0.16666666666666674</v>
      </c>
    </row>
    <row r="54" spans="1:6" s="5" customFormat="1" x14ac:dyDescent="0.25">
      <c r="A54" s="116" t="s">
        <v>659</v>
      </c>
      <c r="B54" s="68"/>
      <c r="C54" s="112">
        <v>1210</v>
      </c>
      <c r="E54" s="9"/>
      <c r="F54" s="56"/>
    </row>
    <row r="55" spans="1:6" s="5" customFormat="1" x14ac:dyDescent="0.25">
      <c r="A55" s="116" t="s">
        <v>660</v>
      </c>
      <c r="B55" s="60" t="s">
        <v>876</v>
      </c>
      <c r="C55" s="110" t="s">
        <v>874</v>
      </c>
      <c r="E55" s="9">
        <f>12-10</f>
        <v>2</v>
      </c>
      <c r="F55" s="56">
        <f>12/10-1</f>
        <v>0.19999999999999996</v>
      </c>
    </row>
    <row r="56" spans="1:6" x14ac:dyDescent="0.25">
      <c r="A56" s="122" t="s">
        <v>661</v>
      </c>
      <c r="B56" s="71"/>
      <c r="C56" s="123">
        <v>260</v>
      </c>
      <c r="E56" s="9"/>
      <c r="F56" s="56"/>
    </row>
    <row r="57" spans="1:6" s="5" customFormat="1" x14ac:dyDescent="0.25">
      <c r="A57" s="122" t="s">
        <v>662</v>
      </c>
      <c r="B57" s="71">
        <v>220</v>
      </c>
      <c r="C57" s="123">
        <f>360</f>
        <v>360</v>
      </c>
      <c r="E57" s="9">
        <f t="shared" ref="E57:E96" si="14">C57-B57</f>
        <v>140</v>
      </c>
      <c r="F57" s="56">
        <f t="shared" ref="F57:F94" si="15">C57/B57-1</f>
        <v>0.63636363636363646</v>
      </c>
    </row>
    <row r="58" spans="1:6" x14ac:dyDescent="0.25">
      <c r="A58" s="122" t="s">
        <v>663</v>
      </c>
      <c r="B58" s="72">
        <v>40</v>
      </c>
      <c r="C58" s="124">
        <v>45</v>
      </c>
      <c r="E58" s="9">
        <f t="shared" si="14"/>
        <v>5</v>
      </c>
      <c r="F58" s="56">
        <f t="shared" si="15"/>
        <v>0.125</v>
      </c>
    </row>
    <row r="59" spans="1:6" x14ac:dyDescent="0.25">
      <c r="A59" s="125" t="s">
        <v>664</v>
      </c>
      <c r="B59" s="71">
        <v>525</v>
      </c>
      <c r="C59" s="123">
        <v>525</v>
      </c>
      <c r="E59" s="9">
        <f t="shared" si="14"/>
        <v>0</v>
      </c>
      <c r="F59" s="56">
        <f t="shared" si="15"/>
        <v>0</v>
      </c>
    </row>
    <row r="60" spans="1:6" s="2" customFormat="1" x14ac:dyDescent="0.25">
      <c r="A60" s="125" t="s">
        <v>665</v>
      </c>
      <c r="B60" s="71">
        <v>165</v>
      </c>
      <c r="C60" s="123">
        <v>165</v>
      </c>
      <c r="E60" s="9">
        <f t="shared" si="14"/>
        <v>0</v>
      </c>
      <c r="F60" s="56">
        <f t="shared" si="15"/>
        <v>0</v>
      </c>
    </row>
    <row r="61" spans="1:6" s="2" customFormat="1" x14ac:dyDescent="0.25">
      <c r="A61" s="236" t="s">
        <v>666</v>
      </c>
      <c r="B61" s="237"/>
      <c r="C61" s="238"/>
      <c r="D61" s="21"/>
      <c r="E61" s="9"/>
      <c r="F61" s="56"/>
    </row>
    <row r="62" spans="1:6" x14ac:dyDescent="0.25">
      <c r="A62" s="116" t="s">
        <v>786</v>
      </c>
      <c r="B62" s="69">
        <v>425</v>
      </c>
      <c r="C62" s="113">
        <v>425</v>
      </c>
      <c r="E62" s="9">
        <f t="shared" si="14"/>
        <v>0</v>
      </c>
      <c r="F62" s="56">
        <f t="shared" si="15"/>
        <v>0</v>
      </c>
    </row>
    <row r="63" spans="1:6" x14ac:dyDescent="0.25">
      <c r="A63" s="116" t="s">
        <v>787</v>
      </c>
      <c r="B63" s="69">
        <v>175</v>
      </c>
      <c r="C63" s="113">
        <v>175</v>
      </c>
      <c r="E63" s="9">
        <f t="shared" si="14"/>
        <v>0</v>
      </c>
      <c r="F63" s="56">
        <f t="shared" si="15"/>
        <v>0</v>
      </c>
    </row>
    <row r="64" spans="1:6" x14ac:dyDescent="0.25">
      <c r="A64" s="116" t="s">
        <v>788</v>
      </c>
      <c r="B64" s="69">
        <v>150</v>
      </c>
      <c r="C64" s="113">
        <v>150</v>
      </c>
      <c r="E64" s="9">
        <f t="shared" si="14"/>
        <v>0</v>
      </c>
      <c r="F64" s="56">
        <f t="shared" si="15"/>
        <v>0</v>
      </c>
    </row>
    <row r="65" spans="1:6" x14ac:dyDescent="0.25">
      <c r="A65" s="245" t="s">
        <v>667</v>
      </c>
      <c r="B65" s="246"/>
      <c r="C65" s="247"/>
      <c r="D65" s="21"/>
      <c r="E65" s="9"/>
      <c r="F65" s="56"/>
    </row>
    <row r="66" spans="1:6" x14ac:dyDescent="0.25">
      <c r="A66" s="92" t="s">
        <v>668</v>
      </c>
      <c r="B66" s="69">
        <v>90</v>
      </c>
      <c r="C66" s="113">
        <v>90</v>
      </c>
      <c r="E66" s="9">
        <f t="shared" si="14"/>
        <v>0</v>
      </c>
      <c r="F66" s="56">
        <f t="shared" si="15"/>
        <v>0</v>
      </c>
    </row>
    <row r="67" spans="1:6" x14ac:dyDescent="0.25">
      <c r="A67" s="92" t="s">
        <v>669</v>
      </c>
      <c r="B67" s="69">
        <v>90</v>
      </c>
      <c r="C67" s="113">
        <v>90</v>
      </c>
      <c r="E67" s="9">
        <f t="shared" si="14"/>
        <v>0</v>
      </c>
      <c r="F67" s="56">
        <f t="shared" si="15"/>
        <v>0</v>
      </c>
    </row>
    <row r="68" spans="1:6" s="2" customFormat="1" x14ac:dyDescent="0.25">
      <c r="A68" s="92" t="s">
        <v>670</v>
      </c>
      <c r="B68" s="69">
        <v>90</v>
      </c>
      <c r="C68" s="113">
        <v>90</v>
      </c>
      <c r="E68" s="9">
        <f t="shared" si="14"/>
        <v>0</v>
      </c>
      <c r="F68" s="56">
        <f t="shared" si="15"/>
        <v>0</v>
      </c>
    </row>
    <row r="69" spans="1:6" x14ac:dyDescent="0.25">
      <c r="A69" s="92" t="s">
        <v>671</v>
      </c>
      <c r="B69" s="69">
        <v>90</v>
      </c>
      <c r="C69" s="113">
        <v>90</v>
      </c>
      <c r="E69" s="9">
        <f t="shared" si="14"/>
        <v>0</v>
      </c>
      <c r="F69" s="56">
        <f t="shared" si="15"/>
        <v>0</v>
      </c>
    </row>
    <row r="70" spans="1:6" x14ac:dyDescent="0.25">
      <c r="A70" s="92" t="s">
        <v>672</v>
      </c>
      <c r="B70" s="69">
        <v>90</v>
      </c>
      <c r="C70" s="113">
        <v>90</v>
      </c>
      <c r="E70" s="9">
        <f t="shared" si="14"/>
        <v>0</v>
      </c>
      <c r="F70" s="56">
        <f t="shared" si="15"/>
        <v>0</v>
      </c>
    </row>
    <row r="71" spans="1:6" x14ac:dyDescent="0.25">
      <c r="A71" s="92" t="s">
        <v>673</v>
      </c>
      <c r="B71" s="69">
        <v>120</v>
      </c>
      <c r="C71" s="113">
        <v>135</v>
      </c>
      <c r="E71" s="9">
        <f t="shared" si="14"/>
        <v>15</v>
      </c>
      <c r="F71" s="56">
        <f t="shared" si="15"/>
        <v>0.125</v>
      </c>
    </row>
    <row r="72" spans="1:6" x14ac:dyDescent="0.25">
      <c r="A72" s="92" t="s">
        <v>674</v>
      </c>
      <c r="B72" s="69">
        <v>90</v>
      </c>
      <c r="C72" s="113">
        <v>90</v>
      </c>
      <c r="E72" s="9">
        <f t="shared" si="14"/>
        <v>0</v>
      </c>
      <c r="F72" s="56">
        <f t="shared" si="15"/>
        <v>0</v>
      </c>
    </row>
    <row r="73" spans="1:6" x14ac:dyDescent="0.25">
      <c r="A73" s="92" t="s">
        <v>675</v>
      </c>
      <c r="B73" s="69">
        <v>120</v>
      </c>
      <c r="C73" s="113">
        <v>120</v>
      </c>
      <c r="E73" s="9">
        <f t="shared" si="14"/>
        <v>0</v>
      </c>
      <c r="F73" s="56">
        <f t="shared" si="15"/>
        <v>0</v>
      </c>
    </row>
    <row r="74" spans="1:6" x14ac:dyDescent="0.25">
      <c r="A74" s="245" t="s">
        <v>676</v>
      </c>
      <c r="B74" s="246"/>
      <c r="C74" s="247"/>
      <c r="E74" s="9"/>
      <c r="F74" s="56"/>
    </row>
    <row r="75" spans="1:6" x14ac:dyDescent="0.25">
      <c r="A75" s="116" t="s">
        <v>677</v>
      </c>
      <c r="B75" s="17">
        <v>135</v>
      </c>
      <c r="C75" s="126">
        <v>135</v>
      </c>
      <c r="E75" s="9">
        <f t="shared" si="14"/>
        <v>0</v>
      </c>
      <c r="F75" s="56">
        <f t="shared" si="15"/>
        <v>0</v>
      </c>
    </row>
    <row r="76" spans="1:6" x14ac:dyDescent="0.25">
      <c r="A76" s="116" t="s">
        <v>678</v>
      </c>
      <c r="B76" s="69">
        <v>50</v>
      </c>
      <c r="C76" s="113">
        <v>50</v>
      </c>
      <c r="E76" s="9">
        <f t="shared" si="14"/>
        <v>0</v>
      </c>
      <c r="F76" s="56">
        <f t="shared" si="15"/>
        <v>0</v>
      </c>
    </row>
    <row r="77" spans="1:6" x14ac:dyDescent="0.25">
      <c r="A77" s="116" t="s">
        <v>679</v>
      </c>
      <c r="B77" s="69">
        <v>175</v>
      </c>
      <c r="C77" s="113">
        <v>150</v>
      </c>
      <c r="E77" s="9">
        <f t="shared" si="14"/>
        <v>-25</v>
      </c>
      <c r="F77" s="56">
        <f t="shared" si="15"/>
        <v>-0.1428571428571429</v>
      </c>
    </row>
    <row r="78" spans="1:6" x14ac:dyDescent="0.25">
      <c r="A78" s="116" t="s">
        <v>680</v>
      </c>
      <c r="B78" s="17">
        <v>135</v>
      </c>
      <c r="C78" s="126">
        <v>135</v>
      </c>
      <c r="E78" s="9">
        <f t="shared" si="14"/>
        <v>0</v>
      </c>
      <c r="F78" s="56">
        <f t="shared" si="15"/>
        <v>0</v>
      </c>
    </row>
    <row r="79" spans="1:6" x14ac:dyDescent="0.25">
      <c r="A79" s="116" t="s">
        <v>681</v>
      </c>
      <c r="B79" s="69">
        <v>75</v>
      </c>
      <c r="C79" s="113">
        <v>75</v>
      </c>
      <c r="E79" s="9">
        <f t="shared" si="14"/>
        <v>0</v>
      </c>
      <c r="F79" s="56">
        <f t="shared" si="15"/>
        <v>0</v>
      </c>
    </row>
    <row r="80" spans="1:6" s="2" customFormat="1" x14ac:dyDescent="0.25">
      <c r="A80" s="248" t="s">
        <v>912</v>
      </c>
      <c r="B80" s="249"/>
      <c r="C80" s="250"/>
      <c r="E80" s="9"/>
      <c r="F80" s="56"/>
    </row>
    <row r="81" spans="1:6" x14ac:dyDescent="0.25">
      <c r="A81" s="92" t="s">
        <v>685</v>
      </c>
      <c r="B81" s="68">
        <v>135</v>
      </c>
      <c r="C81" s="112">
        <v>135</v>
      </c>
      <c r="E81" s="9">
        <f t="shared" ref="E81:E89" si="16">C81-B81</f>
        <v>0</v>
      </c>
      <c r="F81" s="56">
        <f t="shared" ref="F81:F87" si="17">C81/B81-1</f>
        <v>0</v>
      </c>
    </row>
    <row r="82" spans="1:6" x14ac:dyDescent="0.25">
      <c r="A82" s="92" t="s">
        <v>686</v>
      </c>
      <c r="B82" s="69">
        <v>50</v>
      </c>
      <c r="C82" s="113">
        <v>50</v>
      </c>
      <c r="E82" s="9">
        <f t="shared" si="16"/>
        <v>0</v>
      </c>
      <c r="F82" s="56">
        <f t="shared" si="17"/>
        <v>0</v>
      </c>
    </row>
    <row r="83" spans="1:6" x14ac:dyDescent="0.25">
      <c r="A83" s="92" t="s">
        <v>687</v>
      </c>
      <c r="B83" s="69">
        <v>75</v>
      </c>
      <c r="C83" s="113">
        <v>75</v>
      </c>
      <c r="E83" s="9">
        <f t="shared" si="16"/>
        <v>0</v>
      </c>
      <c r="F83" s="56">
        <f t="shared" si="17"/>
        <v>0</v>
      </c>
    </row>
    <row r="84" spans="1:6" x14ac:dyDescent="0.25">
      <c r="A84" s="92" t="s">
        <v>688</v>
      </c>
      <c r="B84" s="69">
        <v>135</v>
      </c>
      <c r="C84" s="113">
        <v>135</v>
      </c>
      <c r="E84" s="9">
        <f t="shared" si="16"/>
        <v>0</v>
      </c>
      <c r="F84" s="56">
        <f t="shared" si="17"/>
        <v>0</v>
      </c>
    </row>
    <row r="85" spans="1:6" x14ac:dyDescent="0.25">
      <c r="A85" s="92" t="s">
        <v>689</v>
      </c>
      <c r="B85" s="69">
        <v>135</v>
      </c>
      <c r="C85" s="113">
        <v>135</v>
      </c>
      <c r="E85" s="9">
        <f t="shared" si="16"/>
        <v>0</v>
      </c>
      <c r="F85" s="56">
        <f t="shared" si="17"/>
        <v>0</v>
      </c>
    </row>
    <row r="86" spans="1:6" x14ac:dyDescent="0.25">
      <c r="A86" s="92" t="s">
        <v>690</v>
      </c>
      <c r="B86" s="69">
        <v>135</v>
      </c>
      <c r="C86" s="113">
        <v>135</v>
      </c>
      <c r="E86" s="9">
        <f t="shared" si="16"/>
        <v>0</v>
      </c>
      <c r="F86" s="56">
        <f t="shared" si="17"/>
        <v>0</v>
      </c>
    </row>
    <row r="87" spans="1:6" x14ac:dyDescent="0.25">
      <c r="A87" s="92" t="s">
        <v>691</v>
      </c>
      <c r="B87" s="68">
        <v>25</v>
      </c>
      <c r="C87" s="112">
        <v>25</v>
      </c>
      <c r="E87" s="9">
        <f t="shared" si="16"/>
        <v>0</v>
      </c>
      <c r="F87" s="56">
        <f t="shared" si="17"/>
        <v>0</v>
      </c>
    </row>
    <row r="88" spans="1:6" x14ac:dyDescent="0.25">
      <c r="A88" s="92" t="s">
        <v>692</v>
      </c>
      <c r="B88" s="68"/>
      <c r="C88" s="112">
        <v>50</v>
      </c>
      <c r="E88" s="9">
        <f t="shared" si="16"/>
        <v>50</v>
      </c>
      <c r="F88" s="56"/>
    </row>
    <row r="89" spans="1:6" x14ac:dyDescent="0.25">
      <c r="A89" s="116" t="s">
        <v>693</v>
      </c>
      <c r="B89" s="69">
        <v>50</v>
      </c>
      <c r="C89" s="113">
        <v>50</v>
      </c>
      <c r="E89" s="9">
        <f t="shared" si="16"/>
        <v>0</v>
      </c>
      <c r="F89" s="56">
        <f>C89/B89-1</f>
        <v>0</v>
      </c>
    </row>
    <row r="90" spans="1:6" x14ac:dyDescent="0.25">
      <c r="A90" s="248" t="s">
        <v>682</v>
      </c>
      <c r="B90" s="249"/>
      <c r="C90" s="250"/>
      <c r="E90" s="9"/>
      <c r="F90" s="56"/>
    </row>
    <row r="91" spans="1:6" x14ac:dyDescent="0.25">
      <c r="A91" s="92" t="s">
        <v>789</v>
      </c>
      <c r="B91" s="17">
        <v>16</v>
      </c>
      <c r="C91" s="126">
        <v>16</v>
      </c>
      <c r="E91" s="9">
        <f t="shared" si="14"/>
        <v>0</v>
      </c>
      <c r="F91" s="56">
        <f t="shared" si="15"/>
        <v>0</v>
      </c>
    </row>
    <row r="92" spans="1:6" x14ac:dyDescent="0.25">
      <c r="A92" s="92" t="s">
        <v>790</v>
      </c>
      <c r="B92" s="69">
        <v>5.5</v>
      </c>
      <c r="C92" s="113">
        <v>5.5</v>
      </c>
      <c r="E92" s="9">
        <f t="shared" si="14"/>
        <v>0</v>
      </c>
      <c r="F92" s="56">
        <f t="shared" si="15"/>
        <v>0</v>
      </c>
    </row>
    <row r="93" spans="1:6" x14ac:dyDescent="0.25">
      <c r="A93" s="92" t="s">
        <v>683</v>
      </c>
      <c r="B93" s="68">
        <v>14</v>
      </c>
      <c r="C93" s="112">
        <v>14</v>
      </c>
      <c r="E93" s="9">
        <f t="shared" si="14"/>
        <v>0</v>
      </c>
      <c r="F93" s="56">
        <f t="shared" si="15"/>
        <v>0</v>
      </c>
    </row>
    <row r="94" spans="1:6" x14ac:dyDescent="0.25">
      <c r="A94" s="92" t="s">
        <v>684</v>
      </c>
      <c r="B94" s="68">
        <v>8</v>
      </c>
      <c r="C94" s="112">
        <v>8</v>
      </c>
      <c r="E94" s="9">
        <f t="shared" si="14"/>
        <v>0</v>
      </c>
      <c r="F94" s="56">
        <f t="shared" si="15"/>
        <v>0</v>
      </c>
    </row>
    <row r="95" spans="1:6" s="2" customFormat="1" x14ac:dyDescent="0.25">
      <c r="A95" s="116" t="s">
        <v>915</v>
      </c>
      <c r="B95" s="69"/>
      <c r="C95" s="113">
        <v>175</v>
      </c>
      <c r="E95" s="9">
        <f t="shared" si="14"/>
        <v>175</v>
      </c>
      <c r="F95" s="56"/>
    </row>
    <row r="96" spans="1:6" s="2" customFormat="1" ht="15.75" thickBot="1" x14ac:dyDescent="0.3">
      <c r="A96" s="127" t="s">
        <v>914</v>
      </c>
      <c r="B96" s="70"/>
      <c r="C96" s="128">
        <v>58</v>
      </c>
      <c r="E96" s="9">
        <f t="shared" si="14"/>
        <v>58</v>
      </c>
      <c r="F96" s="56"/>
    </row>
    <row r="98" spans="1:3" x14ac:dyDescent="0.25">
      <c r="A98" s="23" t="s">
        <v>36</v>
      </c>
      <c r="C98" s="206"/>
    </row>
  </sheetData>
  <mergeCells count="11">
    <mergeCell ref="A65:C65"/>
    <mergeCell ref="A74:C74"/>
    <mergeCell ref="A90:C90"/>
    <mergeCell ref="B38:C38"/>
    <mergeCell ref="A80:C80"/>
    <mergeCell ref="A1:C1"/>
    <mergeCell ref="A14:C14"/>
    <mergeCell ref="A29:C29"/>
    <mergeCell ref="A61:C61"/>
    <mergeCell ref="A52:C52"/>
    <mergeCell ref="A47:C47"/>
  </mergeCells>
  <pageMargins left="0.7" right="0.7" top="0.75" bottom="0.75" header="0.3" footer="0.3"/>
  <pageSetup scale="78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168"/>
  <sheetViews>
    <sheetView zoomScaleNormal="100" zoomScaleSheetLayoutView="90" workbookViewId="0">
      <selection activeCell="A15" sqref="A15:C15"/>
    </sheetView>
  </sheetViews>
  <sheetFormatPr defaultColWidth="8.7109375" defaultRowHeight="15" x14ac:dyDescent="0.25"/>
  <cols>
    <col min="1" max="1" width="72.140625" style="2" bestFit="1" customWidth="1"/>
    <col min="2" max="3" width="14.42578125" style="9" bestFit="1" customWidth="1"/>
    <col min="4" max="4" width="8.7109375" style="2"/>
    <col min="5" max="5" width="9" style="2" bestFit="1" customWidth="1"/>
    <col min="6" max="6" width="9.5703125" style="2" bestFit="1" customWidth="1"/>
    <col min="7" max="16384" width="8.7109375" style="2"/>
  </cols>
  <sheetData>
    <row r="1" spans="1:6" ht="21" x14ac:dyDescent="0.35">
      <c r="A1" s="256" t="s">
        <v>85</v>
      </c>
      <c r="B1" s="257"/>
      <c r="C1" s="258"/>
    </row>
    <row r="2" spans="1:6" s="3" customFormat="1" ht="22.5" customHeight="1" x14ac:dyDescent="0.25">
      <c r="A2" s="87" t="s">
        <v>1</v>
      </c>
      <c r="B2" s="32">
        <v>2024</v>
      </c>
      <c r="C2" s="129">
        <v>2025</v>
      </c>
      <c r="E2" s="55" t="s">
        <v>866</v>
      </c>
      <c r="F2" s="55" t="s">
        <v>867</v>
      </c>
    </row>
    <row r="3" spans="1:6" x14ac:dyDescent="0.25">
      <c r="A3" s="119" t="s">
        <v>38</v>
      </c>
      <c r="B3" s="33" t="s">
        <v>39</v>
      </c>
      <c r="C3" s="130" t="s">
        <v>39</v>
      </c>
    </row>
    <row r="4" spans="1:6" x14ac:dyDescent="0.25">
      <c r="A4" s="259" t="s">
        <v>86</v>
      </c>
      <c r="B4" s="260"/>
      <c r="C4" s="261"/>
      <c r="E4" s="9"/>
      <c r="F4" s="56"/>
    </row>
    <row r="5" spans="1:6" x14ac:dyDescent="0.25">
      <c r="A5" s="131" t="s">
        <v>87</v>
      </c>
      <c r="B5" s="15">
        <v>1287.74</v>
      </c>
      <c r="C5" s="95">
        <v>1287.74</v>
      </c>
      <c r="E5" s="9">
        <f t="shared" ref="E5" si="0">C5-B5</f>
        <v>0</v>
      </c>
      <c r="F5" s="56">
        <f t="shared" ref="F5" si="1">C5/B5-1</f>
        <v>0</v>
      </c>
    </row>
    <row r="6" spans="1:6" x14ac:dyDescent="0.25">
      <c r="A6" s="131" t="s">
        <v>88</v>
      </c>
      <c r="B6" s="15">
        <v>1502.36</v>
      </c>
      <c r="C6" s="95">
        <v>1502.36</v>
      </c>
      <c r="E6" s="9">
        <f t="shared" ref="E6:E69" si="2">C6-B6</f>
        <v>0</v>
      </c>
      <c r="F6" s="56">
        <f t="shared" ref="F6:F69" si="3">C6/B6-1</f>
        <v>0</v>
      </c>
    </row>
    <row r="7" spans="1:6" x14ac:dyDescent="0.25">
      <c r="A7" s="131" t="s">
        <v>89</v>
      </c>
      <c r="B7" s="15">
        <v>1716.98</v>
      </c>
      <c r="C7" s="95">
        <v>1716.98</v>
      </c>
      <c r="E7" s="9">
        <f t="shared" si="2"/>
        <v>0</v>
      </c>
      <c r="F7" s="56">
        <f t="shared" si="3"/>
        <v>0</v>
      </c>
    </row>
    <row r="8" spans="1:6" x14ac:dyDescent="0.25">
      <c r="A8" s="131" t="s">
        <v>90</v>
      </c>
      <c r="B8" s="15">
        <v>18.59</v>
      </c>
      <c r="C8" s="95">
        <v>18.59</v>
      </c>
      <c r="E8" s="9">
        <f t="shared" si="2"/>
        <v>0</v>
      </c>
      <c r="F8" s="56">
        <f t="shared" si="3"/>
        <v>0</v>
      </c>
    </row>
    <row r="9" spans="1:6" x14ac:dyDescent="0.25">
      <c r="A9" s="131" t="s">
        <v>91</v>
      </c>
      <c r="B9" s="15">
        <v>83.34</v>
      </c>
      <c r="C9" s="95">
        <v>83.34</v>
      </c>
      <c r="E9" s="9">
        <f t="shared" si="2"/>
        <v>0</v>
      </c>
      <c r="F9" s="56">
        <f t="shared" si="3"/>
        <v>0</v>
      </c>
    </row>
    <row r="10" spans="1:6" x14ac:dyDescent="0.25">
      <c r="A10" s="131" t="s">
        <v>92</v>
      </c>
      <c r="B10" s="15">
        <v>138.91</v>
      </c>
      <c r="C10" s="95">
        <v>138.91</v>
      </c>
      <c r="E10" s="9">
        <f t="shared" si="2"/>
        <v>0</v>
      </c>
      <c r="F10" s="56">
        <f t="shared" si="3"/>
        <v>0</v>
      </c>
    </row>
    <row r="11" spans="1:6" x14ac:dyDescent="0.25">
      <c r="A11" s="131" t="s">
        <v>93</v>
      </c>
      <c r="B11" s="15">
        <v>55.58</v>
      </c>
      <c r="C11" s="95">
        <v>55.58</v>
      </c>
      <c r="E11" s="9">
        <f t="shared" si="2"/>
        <v>0</v>
      </c>
      <c r="F11" s="56">
        <f t="shared" si="3"/>
        <v>0</v>
      </c>
    </row>
    <row r="12" spans="1:6" x14ac:dyDescent="0.25">
      <c r="A12" s="131" t="s">
        <v>94</v>
      </c>
      <c r="B12" s="15">
        <v>1042.1199999999999</v>
      </c>
      <c r="C12" s="95">
        <v>1042.1199999999999</v>
      </c>
      <c r="E12" s="9">
        <f t="shared" si="2"/>
        <v>0</v>
      </c>
      <c r="F12" s="56">
        <f t="shared" si="3"/>
        <v>0</v>
      </c>
    </row>
    <row r="13" spans="1:6" x14ac:dyDescent="0.25">
      <c r="A13" s="262" t="s">
        <v>95</v>
      </c>
      <c r="B13" s="263"/>
      <c r="C13" s="264"/>
      <c r="D13" s="21"/>
      <c r="E13" s="9"/>
      <c r="F13" s="56"/>
    </row>
    <row r="14" spans="1:6" x14ac:dyDescent="0.25">
      <c r="A14" s="132" t="s">
        <v>96</v>
      </c>
      <c r="B14" s="7">
        <v>15</v>
      </c>
      <c r="C14" s="133">
        <v>15</v>
      </c>
      <c r="E14" s="9">
        <f t="shared" si="2"/>
        <v>0</v>
      </c>
      <c r="F14" s="56">
        <f t="shared" si="3"/>
        <v>0</v>
      </c>
    </row>
    <row r="15" spans="1:6" x14ac:dyDescent="0.25">
      <c r="A15" s="265" t="s">
        <v>97</v>
      </c>
      <c r="B15" s="266"/>
      <c r="C15" s="267"/>
      <c r="D15" s="21"/>
      <c r="E15" s="9"/>
      <c r="F15" s="56"/>
    </row>
    <row r="16" spans="1:6" x14ac:dyDescent="0.25">
      <c r="A16" s="99" t="s">
        <v>98</v>
      </c>
      <c r="B16" s="16">
        <v>39.14</v>
      </c>
      <c r="C16" s="134">
        <v>39.14</v>
      </c>
      <c r="E16" s="9">
        <f t="shared" si="2"/>
        <v>0</v>
      </c>
      <c r="F16" s="56">
        <f t="shared" si="3"/>
        <v>0</v>
      </c>
    </row>
    <row r="17" spans="1:6" x14ac:dyDescent="0.25">
      <c r="A17" s="99" t="s">
        <v>99</v>
      </c>
      <c r="B17" s="16">
        <v>39.14</v>
      </c>
      <c r="C17" s="134">
        <v>39.14</v>
      </c>
      <c r="E17" s="9">
        <f t="shared" si="2"/>
        <v>0</v>
      </c>
      <c r="F17" s="56">
        <f t="shared" si="3"/>
        <v>0</v>
      </c>
    </row>
    <row r="18" spans="1:6" x14ac:dyDescent="0.25">
      <c r="A18" s="99" t="s">
        <v>100</v>
      </c>
      <c r="B18" s="16">
        <v>272.95</v>
      </c>
      <c r="C18" s="134">
        <v>272.95</v>
      </c>
      <c r="E18" s="9">
        <f t="shared" si="2"/>
        <v>0</v>
      </c>
      <c r="F18" s="56">
        <f t="shared" si="3"/>
        <v>0</v>
      </c>
    </row>
    <row r="19" spans="1:6" x14ac:dyDescent="0.25">
      <c r="A19" s="99" t="s">
        <v>101</v>
      </c>
      <c r="B19" s="16">
        <v>39.14</v>
      </c>
      <c r="C19" s="134">
        <v>39.14</v>
      </c>
      <c r="E19" s="9">
        <f t="shared" si="2"/>
        <v>0</v>
      </c>
      <c r="F19" s="56">
        <f t="shared" si="3"/>
        <v>0</v>
      </c>
    </row>
    <row r="20" spans="1:6" x14ac:dyDescent="0.25">
      <c r="A20" s="99" t="s">
        <v>102</v>
      </c>
      <c r="B20" s="16">
        <v>44.29</v>
      </c>
      <c r="C20" s="134">
        <v>44.29</v>
      </c>
      <c r="E20" s="9">
        <f t="shared" si="2"/>
        <v>0</v>
      </c>
      <c r="F20" s="56">
        <f t="shared" si="3"/>
        <v>0</v>
      </c>
    </row>
    <row r="21" spans="1:6" x14ac:dyDescent="0.25">
      <c r="A21" s="99" t="s">
        <v>103</v>
      </c>
      <c r="B21" s="16">
        <v>73.13</v>
      </c>
      <c r="C21" s="134">
        <v>73.13</v>
      </c>
      <c r="E21" s="9">
        <f t="shared" si="2"/>
        <v>0</v>
      </c>
      <c r="F21" s="56">
        <f t="shared" si="3"/>
        <v>0</v>
      </c>
    </row>
    <row r="22" spans="1:6" x14ac:dyDescent="0.25">
      <c r="A22" s="99" t="s">
        <v>104</v>
      </c>
      <c r="B22" s="16">
        <v>39.14</v>
      </c>
      <c r="C22" s="134">
        <v>39.14</v>
      </c>
      <c r="E22" s="9">
        <f t="shared" si="2"/>
        <v>0</v>
      </c>
      <c r="F22" s="56">
        <f t="shared" si="3"/>
        <v>0</v>
      </c>
    </row>
    <row r="23" spans="1:6" x14ac:dyDescent="0.25">
      <c r="A23" s="99" t="s">
        <v>105</v>
      </c>
      <c r="B23" s="16">
        <v>39.14</v>
      </c>
      <c r="C23" s="134">
        <v>39.14</v>
      </c>
      <c r="E23" s="9">
        <f t="shared" si="2"/>
        <v>0</v>
      </c>
      <c r="F23" s="56">
        <f t="shared" si="3"/>
        <v>0</v>
      </c>
    </row>
    <row r="24" spans="1:6" x14ac:dyDescent="0.25">
      <c r="A24" s="99" t="s">
        <v>106</v>
      </c>
      <c r="B24" s="16">
        <v>39.14</v>
      </c>
      <c r="C24" s="134">
        <v>39.14</v>
      </c>
      <c r="E24" s="9">
        <f t="shared" si="2"/>
        <v>0</v>
      </c>
      <c r="F24" s="56">
        <f t="shared" si="3"/>
        <v>0</v>
      </c>
    </row>
    <row r="25" spans="1:6" x14ac:dyDescent="0.25">
      <c r="A25" s="99" t="s">
        <v>107</v>
      </c>
      <c r="B25" s="16">
        <v>73.14</v>
      </c>
      <c r="C25" s="134">
        <v>73.14</v>
      </c>
      <c r="E25" s="9">
        <f t="shared" si="2"/>
        <v>0</v>
      </c>
      <c r="F25" s="56">
        <f t="shared" si="3"/>
        <v>0</v>
      </c>
    </row>
    <row r="26" spans="1:6" x14ac:dyDescent="0.25">
      <c r="A26" s="99" t="s">
        <v>108</v>
      </c>
      <c r="B26" s="16">
        <v>21.63</v>
      </c>
      <c r="C26" s="134">
        <v>21.63</v>
      </c>
      <c r="E26" s="9">
        <f t="shared" si="2"/>
        <v>0</v>
      </c>
      <c r="F26" s="56">
        <f t="shared" si="3"/>
        <v>0</v>
      </c>
    </row>
    <row r="27" spans="1:6" x14ac:dyDescent="0.25">
      <c r="A27" s="99" t="s">
        <v>109</v>
      </c>
      <c r="B27" s="16">
        <v>39.14</v>
      </c>
      <c r="C27" s="134">
        <v>39.14</v>
      </c>
      <c r="E27" s="9">
        <f t="shared" si="2"/>
        <v>0</v>
      </c>
      <c r="F27" s="56">
        <f t="shared" si="3"/>
        <v>0</v>
      </c>
    </row>
    <row r="28" spans="1:6" x14ac:dyDescent="0.25">
      <c r="A28" s="99" t="s">
        <v>110</v>
      </c>
      <c r="B28" s="16">
        <v>39.14</v>
      </c>
      <c r="C28" s="134">
        <v>39.14</v>
      </c>
      <c r="E28" s="9">
        <f t="shared" si="2"/>
        <v>0</v>
      </c>
      <c r="F28" s="56">
        <f t="shared" si="3"/>
        <v>0</v>
      </c>
    </row>
    <row r="29" spans="1:6" x14ac:dyDescent="0.25">
      <c r="A29" s="99" t="s">
        <v>111</v>
      </c>
      <c r="B29" s="16">
        <v>141.11000000000001</v>
      </c>
      <c r="C29" s="134">
        <v>141.11000000000001</v>
      </c>
      <c r="E29" s="9">
        <f t="shared" si="2"/>
        <v>0</v>
      </c>
      <c r="F29" s="56">
        <f t="shared" si="3"/>
        <v>0</v>
      </c>
    </row>
    <row r="30" spans="1:6" x14ac:dyDescent="0.25">
      <c r="A30" s="99" t="s">
        <v>112</v>
      </c>
      <c r="B30" s="16">
        <v>73.13</v>
      </c>
      <c r="C30" s="134">
        <v>73.13</v>
      </c>
      <c r="E30" s="9">
        <f t="shared" si="2"/>
        <v>0</v>
      </c>
      <c r="F30" s="56">
        <f t="shared" si="3"/>
        <v>0</v>
      </c>
    </row>
    <row r="31" spans="1:6" x14ac:dyDescent="0.25">
      <c r="A31" s="99" t="s">
        <v>113</v>
      </c>
      <c r="B31" s="16">
        <v>61.8</v>
      </c>
      <c r="C31" s="134">
        <v>61.8</v>
      </c>
      <c r="E31" s="9">
        <f t="shared" si="2"/>
        <v>0</v>
      </c>
      <c r="F31" s="56">
        <f t="shared" si="3"/>
        <v>0</v>
      </c>
    </row>
    <row r="32" spans="1:6" x14ac:dyDescent="0.25">
      <c r="A32" s="99" t="s">
        <v>114</v>
      </c>
      <c r="B32" s="16">
        <v>73.13</v>
      </c>
      <c r="C32" s="134">
        <v>73.13</v>
      </c>
      <c r="E32" s="9">
        <f t="shared" si="2"/>
        <v>0</v>
      </c>
      <c r="F32" s="56">
        <f t="shared" si="3"/>
        <v>0</v>
      </c>
    </row>
    <row r="33" spans="1:6" x14ac:dyDescent="0.25">
      <c r="A33" s="99" t="s">
        <v>115</v>
      </c>
      <c r="B33" s="16">
        <v>44.29</v>
      </c>
      <c r="C33" s="134">
        <v>44.29</v>
      </c>
      <c r="E33" s="9">
        <f t="shared" si="2"/>
        <v>0</v>
      </c>
      <c r="F33" s="56">
        <f t="shared" si="3"/>
        <v>0</v>
      </c>
    </row>
    <row r="34" spans="1:6" x14ac:dyDescent="0.25">
      <c r="A34" s="99" t="s">
        <v>116</v>
      </c>
      <c r="B34" s="16">
        <v>27.81</v>
      </c>
      <c r="C34" s="134">
        <v>27.81</v>
      </c>
      <c r="E34" s="9">
        <f t="shared" si="2"/>
        <v>0</v>
      </c>
      <c r="F34" s="56">
        <f t="shared" si="3"/>
        <v>0</v>
      </c>
    </row>
    <row r="35" spans="1:6" x14ac:dyDescent="0.25">
      <c r="A35" s="99" t="s">
        <v>117</v>
      </c>
      <c r="B35" s="16">
        <v>135.96</v>
      </c>
      <c r="C35" s="134">
        <v>135.96</v>
      </c>
      <c r="E35" s="9">
        <f t="shared" si="2"/>
        <v>0</v>
      </c>
      <c r="F35" s="56">
        <f t="shared" si="3"/>
        <v>0</v>
      </c>
    </row>
    <row r="36" spans="1:6" x14ac:dyDescent="0.25">
      <c r="A36" s="99" t="s">
        <v>118</v>
      </c>
      <c r="B36" s="16">
        <v>135.96</v>
      </c>
      <c r="C36" s="134">
        <v>135.96</v>
      </c>
      <c r="E36" s="9">
        <f t="shared" si="2"/>
        <v>0</v>
      </c>
      <c r="F36" s="56">
        <f t="shared" si="3"/>
        <v>0</v>
      </c>
    </row>
    <row r="37" spans="1:6" x14ac:dyDescent="0.25">
      <c r="A37" s="99" t="s">
        <v>119</v>
      </c>
      <c r="B37" s="16">
        <v>39.14</v>
      </c>
      <c r="C37" s="134">
        <v>39.14</v>
      </c>
      <c r="E37" s="9">
        <f t="shared" si="2"/>
        <v>0</v>
      </c>
      <c r="F37" s="56">
        <f t="shared" si="3"/>
        <v>0</v>
      </c>
    </row>
    <row r="38" spans="1:6" x14ac:dyDescent="0.25">
      <c r="A38" s="99" t="s">
        <v>120</v>
      </c>
      <c r="B38" s="16">
        <v>21.63</v>
      </c>
      <c r="C38" s="134">
        <v>21.63</v>
      </c>
      <c r="E38" s="9">
        <f t="shared" si="2"/>
        <v>0</v>
      </c>
      <c r="F38" s="56">
        <f t="shared" si="3"/>
        <v>0</v>
      </c>
    </row>
    <row r="39" spans="1:6" x14ac:dyDescent="0.25">
      <c r="A39" s="99" t="s">
        <v>121</v>
      </c>
      <c r="B39" s="16">
        <v>39.14</v>
      </c>
      <c r="C39" s="134">
        <v>39.14</v>
      </c>
      <c r="E39" s="9">
        <f t="shared" si="2"/>
        <v>0</v>
      </c>
      <c r="F39" s="56">
        <f t="shared" si="3"/>
        <v>0</v>
      </c>
    </row>
    <row r="40" spans="1:6" x14ac:dyDescent="0.25">
      <c r="A40" s="99" t="s">
        <v>122</v>
      </c>
      <c r="B40" s="16">
        <v>107.12</v>
      </c>
      <c r="C40" s="134">
        <v>107.12</v>
      </c>
      <c r="E40" s="9">
        <f t="shared" si="2"/>
        <v>0</v>
      </c>
      <c r="F40" s="56">
        <f t="shared" si="3"/>
        <v>0</v>
      </c>
    </row>
    <row r="41" spans="1:6" x14ac:dyDescent="0.25">
      <c r="A41" s="99" t="s">
        <v>123</v>
      </c>
      <c r="B41" s="16">
        <v>39.14</v>
      </c>
      <c r="C41" s="134">
        <v>39.14</v>
      </c>
      <c r="E41" s="9">
        <f t="shared" si="2"/>
        <v>0</v>
      </c>
      <c r="F41" s="56">
        <f t="shared" si="3"/>
        <v>0</v>
      </c>
    </row>
    <row r="42" spans="1:6" x14ac:dyDescent="0.25">
      <c r="A42" s="99" t="s">
        <v>124</v>
      </c>
      <c r="B42" s="16">
        <v>73.13</v>
      </c>
      <c r="C42" s="134">
        <v>73.13</v>
      </c>
      <c r="E42" s="9">
        <f t="shared" si="2"/>
        <v>0</v>
      </c>
      <c r="F42" s="56">
        <f t="shared" si="3"/>
        <v>0</v>
      </c>
    </row>
    <row r="43" spans="1:6" x14ac:dyDescent="0.25">
      <c r="A43" s="99" t="s">
        <v>125</v>
      </c>
      <c r="B43" s="16">
        <v>39.14</v>
      </c>
      <c r="C43" s="134">
        <v>39.14</v>
      </c>
      <c r="E43" s="9">
        <f t="shared" si="2"/>
        <v>0</v>
      </c>
      <c r="F43" s="56">
        <f t="shared" si="3"/>
        <v>0</v>
      </c>
    </row>
    <row r="44" spans="1:6" x14ac:dyDescent="0.25">
      <c r="A44" s="99" t="s">
        <v>126</v>
      </c>
      <c r="B44" s="16">
        <v>73.13</v>
      </c>
      <c r="C44" s="134">
        <v>73.13</v>
      </c>
      <c r="E44" s="9">
        <f t="shared" si="2"/>
        <v>0</v>
      </c>
      <c r="F44" s="56">
        <f t="shared" si="3"/>
        <v>0</v>
      </c>
    </row>
    <row r="45" spans="1:6" x14ac:dyDescent="0.25">
      <c r="A45" s="99" t="s">
        <v>127</v>
      </c>
      <c r="B45" s="16">
        <v>39.14</v>
      </c>
      <c r="C45" s="134">
        <v>39.14</v>
      </c>
      <c r="E45" s="9">
        <f t="shared" si="2"/>
        <v>0</v>
      </c>
      <c r="F45" s="56">
        <f t="shared" si="3"/>
        <v>0</v>
      </c>
    </row>
    <row r="46" spans="1:6" x14ac:dyDescent="0.25">
      <c r="A46" s="99" t="s">
        <v>128</v>
      </c>
      <c r="B46" s="16">
        <v>20.6</v>
      </c>
      <c r="C46" s="134">
        <v>20.6</v>
      </c>
      <c r="E46" s="9">
        <f t="shared" si="2"/>
        <v>0</v>
      </c>
      <c r="F46" s="56">
        <f t="shared" si="3"/>
        <v>0</v>
      </c>
    </row>
    <row r="47" spans="1:6" x14ac:dyDescent="0.25">
      <c r="A47" s="99" t="s">
        <v>129</v>
      </c>
      <c r="B47" s="16">
        <v>73.13</v>
      </c>
      <c r="C47" s="134">
        <v>73.13</v>
      </c>
      <c r="E47" s="9">
        <f t="shared" si="2"/>
        <v>0</v>
      </c>
      <c r="F47" s="56">
        <f t="shared" si="3"/>
        <v>0</v>
      </c>
    </row>
    <row r="48" spans="1:6" x14ac:dyDescent="0.25">
      <c r="A48" s="99" t="s">
        <v>130</v>
      </c>
      <c r="B48" s="16">
        <v>73.13</v>
      </c>
      <c r="C48" s="134">
        <v>73.13</v>
      </c>
      <c r="E48" s="9">
        <f t="shared" si="2"/>
        <v>0</v>
      </c>
      <c r="F48" s="56">
        <f t="shared" si="3"/>
        <v>0</v>
      </c>
    </row>
    <row r="49" spans="1:6" x14ac:dyDescent="0.25">
      <c r="A49" s="99" t="s">
        <v>131</v>
      </c>
      <c r="B49" s="16">
        <v>73.13</v>
      </c>
      <c r="C49" s="134">
        <v>73.13</v>
      </c>
      <c r="E49" s="9">
        <f t="shared" si="2"/>
        <v>0</v>
      </c>
      <c r="F49" s="56">
        <f t="shared" si="3"/>
        <v>0</v>
      </c>
    </row>
    <row r="50" spans="1:6" x14ac:dyDescent="0.25">
      <c r="A50" s="99" t="s">
        <v>132</v>
      </c>
      <c r="B50" s="16">
        <v>73.13</v>
      </c>
      <c r="C50" s="134">
        <v>73.13</v>
      </c>
      <c r="E50" s="9">
        <f t="shared" si="2"/>
        <v>0</v>
      </c>
      <c r="F50" s="56">
        <f t="shared" si="3"/>
        <v>0</v>
      </c>
    </row>
    <row r="51" spans="1:6" x14ac:dyDescent="0.25">
      <c r="A51" s="99" t="s">
        <v>133</v>
      </c>
      <c r="B51" s="16">
        <v>39.14</v>
      </c>
      <c r="C51" s="134">
        <v>39.14</v>
      </c>
      <c r="E51" s="9">
        <f t="shared" si="2"/>
        <v>0</v>
      </c>
      <c r="F51" s="56">
        <f t="shared" si="3"/>
        <v>0</v>
      </c>
    </row>
    <row r="52" spans="1:6" x14ac:dyDescent="0.25">
      <c r="A52" s="99" t="s">
        <v>134</v>
      </c>
      <c r="B52" s="16">
        <v>272.95</v>
      </c>
      <c r="C52" s="134">
        <v>272.95</v>
      </c>
      <c r="E52" s="9">
        <f t="shared" si="2"/>
        <v>0</v>
      </c>
      <c r="F52" s="56">
        <f t="shared" si="3"/>
        <v>0</v>
      </c>
    </row>
    <row r="53" spans="1:6" x14ac:dyDescent="0.25">
      <c r="A53" s="99" t="s">
        <v>135</v>
      </c>
      <c r="B53" s="16">
        <v>44.29</v>
      </c>
      <c r="C53" s="134">
        <v>44.29</v>
      </c>
      <c r="E53" s="9">
        <f t="shared" si="2"/>
        <v>0</v>
      </c>
      <c r="F53" s="56">
        <f t="shared" si="3"/>
        <v>0</v>
      </c>
    </row>
    <row r="54" spans="1:6" x14ac:dyDescent="0.25">
      <c r="A54" s="99" t="s">
        <v>136</v>
      </c>
      <c r="B54" s="16">
        <v>73.13</v>
      </c>
      <c r="C54" s="134">
        <v>73.13</v>
      </c>
      <c r="E54" s="9">
        <f t="shared" si="2"/>
        <v>0</v>
      </c>
      <c r="F54" s="56">
        <f t="shared" si="3"/>
        <v>0</v>
      </c>
    </row>
    <row r="55" spans="1:6" x14ac:dyDescent="0.25">
      <c r="A55" s="99" t="s">
        <v>137</v>
      </c>
      <c r="B55" s="16">
        <v>32.96</v>
      </c>
      <c r="C55" s="134">
        <v>32.96</v>
      </c>
      <c r="E55" s="9">
        <f t="shared" si="2"/>
        <v>0</v>
      </c>
      <c r="F55" s="56">
        <f t="shared" si="3"/>
        <v>0</v>
      </c>
    </row>
    <row r="56" spans="1:6" x14ac:dyDescent="0.25">
      <c r="A56" s="99" t="s">
        <v>138</v>
      </c>
      <c r="B56" s="16">
        <v>39.14</v>
      </c>
      <c r="C56" s="134">
        <v>39.14</v>
      </c>
      <c r="E56" s="9">
        <f t="shared" si="2"/>
        <v>0</v>
      </c>
      <c r="F56" s="56">
        <f t="shared" si="3"/>
        <v>0</v>
      </c>
    </row>
    <row r="57" spans="1:6" x14ac:dyDescent="0.25">
      <c r="A57" s="99" t="s">
        <v>139</v>
      </c>
      <c r="B57" s="16">
        <v>39.14</v>
      </c>
      <c r="C57" s="134">
        <v>39.14</v>
      </c>
      <c r="E57" s="9">
        <f t="shared" si="2"/>
        <v>0</v>
      </c>
      <c r="F57" s="56">
        <f t="shared" si="3"/>
        <v>0</v>
      </c>
    </row>
    <row r="58" spans="1:6" x14ac:dyDescent="0.25">
      <c r="A58" s="99" t="s">
        <v>140</v>
      </c>
      <c r="B58" s="16">
        <v>39.14</v>
      </c>
      <c r="C58" s="134">
        <v>39.14</v>
      </c>
      <c r="E58" s="9">
        <f t="shared" si="2"/>
        <v>0</v>
      </c>
      <c r="F58" s="56">
        <f t="shared" si="3"/>
        <v>0</v>
      </c>
    </row>
    <row r="59" spans="1:6" x14ac:dyDescent="0.25">
      <c r="A59" s="99" t="s">
        <v>141</v>
      </c>
      <c r="B59" s="16">
        <v>39.14</v>
      </c>
      <c r="C59" s="134">
        <v>39.14</v>
      </c>
      <c r="E59" s="9">
        <f t="shared" si="2"/>
        <v>0</v>
      </c>
      <c r="F59" s="56">
        <f t="shared" si="3"/>
        <v>0</v>
      </c>
    </row>
    <row r="60" spans="1:6" x14ac:dyDescent="0.25">
      <c r="A60" s="99" t="s">
        <v>142</v>
      </c>
      <c r="B60" s="16">
        <v>39.14</v>
      </c>
      <c r="C60" s="134">
        <v>39.14</v>
      </c>
      <c r="E60" s="9">
        <f t="shared" si="2"/>
        <v>0</v>
      </c>
      <c r="F60" s="56">
        <f t="shared" si="3"/>
        <v>0</v>
      </c>
    </row>
    <row r="61" spans="1:6" x14ac:dyDescent="0.25">
      <c r="A61" s="99" t="s">
        <v>143</v>
      </c>
      <c r="B61" s="16">
        <v>16.48</v>
      </c>
      <c r="C61" s="134">
        <v>16.48</v>
      </c>
      <c r="E61" s="9">
        <f t="shared" si="2"/>
        <v>0</v>
      </c>
      <c r="F61" s="56">
        <f t="shared" si="3"/>
        <v>0</v>
      </c>
    </row>
    <row r="62" spans="1:6" x14ac:dyDescent="0.25">
      <c r="A62" s="99" t="s">
        <v>144</v>
      </c>
      <c r="B62" s="16">
        <v>5.15</v>
      </c>
      <c r="C62" s="134">
        <v>5.15</v>
      </c>
      <c r="E62" s="9">
        <f t="shared" si="2"/>
        <v>0</v>
      </c>
      <c r="F62" s="56">
        <f t="shared" si="3"/>
        <v>0</v>
      </c>
    </row>
    <row r="63" spans="1:6" x14ac:dyDescent="0.25">
      <c r="A63" s="99" t="s">
        <v>145</v>
      </c>
      <c r="B63" s="16">
        <v>257.5</v>
      </c>
      <c r="C63" s="134">
        <v>257.5</v>
      </c>
      <c r="E63" s="9">
        <f t="shared" si="2"/>
        <v>0</v>
      </c>
      <c r="F63" s="56">
        <f t="shared" si="3"/>
        <v>0</v>
      </c>
    </row>
    <row r="64" spans="1:6" x14ac:dyDescent="0.25">
      <c r="A64" s="99" t="s">
        <v>146</v>
      </c>
      <c r="B64" s="16">
        <v>16.48</v>
      </c>
      <c r="C64" s="134">
        <v>16.48</v>
      </c>
      <c r="E64" s="9">
        <f t="shared" si="2"/>
        <v>0</v>
      </c>
      <c r="F64" s="56">
        <f t="shared" si="3"/>
        <v>0</v>
      </c>
    </row>
    <row r="65" spans="1:6" x14ac:dyDescent="0.25">
      <c r="A65" s="99" t="s">
        <v>147</v>
      </c>
      <c r="B65" s="16">
        <v>73.13</v>
      </c>
      <c r="C65" s="134">
        <v>73.13</v>
      </c>
      <c r="E65" s="9">
        <f t="shared" si="2"/>
        <v>0</v>
      </c>
      <c r="F65" s="56">
        <f t="shared" si="3"/>
        <v>0</v>
      </c>
    </row>
    <row r="66" spans="1:6" x14ac:dyDescent="0.25">
      <c r="A66" s="99" t="s">
        <v>148</v>
      </c>
      <c r="B66" s="16">
        <v>78.8</v>
      </c>
      <c r="C66" s="134">
        <v>78.8</v>
      </c>
      <c r="E66" s="9">
        <f t="shared" si="2"/>
        <v>0</v>
      </c>
      <c r="F66" s="56">
        <f t="shared" si="3"/>
        <v>0</v>
      </c>
    </row>
    <row r="67" spans="1:6" x14ac:dyDescent="0.25">
      <c r="A67" s="99" t="s">
        <v>149</v>
      </c>
      <c r="B67" s="16">
        <v>84.46</v>
      </c>
      <c r="C67" s="134">
        <v>84.46</v>
      </c>
      <c r="E67" s="9">
        <f t="shared" si="2"/>
        <v>0</v>
      </c>
      <c r="F67" s="56">
        <f t="shared" si="3"/>
        <v>0</v>
      </c>
    </row>
    <row r="68" spans="1:6" x14ac:dyDescent="0.25">
      <c r="A68" s="99" t="s">
        <v>150</v>
      </c>
      <c r="B68" s="16">
        <v>90.13</v>
      </c>
      <c r="C68" s="134">
        <v>90.13</v>
      </c>
      <c r="E68" s="9">
        <f t="shared" si="2"/>
        <v>0</v>
      </c>
      <c r="F68" s="56">
        <f t="shared" si="3"/>
        <v>0</v>
      </c>
    </row>
    <row r="69" spans="1:6" x14ac:dyDescent="0.25">
      <c r="A69" s="99" t="s">
        <v>151</v>
      </c>
      <c r="B69" s="16">
        <v>95.79</v>
      </c>
      <c r="C69" s="134">
        <v>95.79</v>
      </c>
      <c r="E69" s="9">
        <f t="shared" si="2"/>
        <v>0</v>
      </c>
      <c r="F69" s="56">
        <f t="shared" si="3"/>
        <v>0</v>
      </c>
    </row>
    <row r="70" spans="1:6" x14ac:dyDescent="0.25">
      <c r="A70" s="99" t="s">
        <v>152</v>
      </c>
      <c r="B70" s="16">
        <v>101.46</v>
      </c>
      <c r="C70" s="134">
        <v>101.46</v>
      </c>
      <c r="E70" s="9">
        <f t="shared" ref="E70:E94" si="4">C70-B70</f>
        <v>0</v>
      </c>
      <c r="F70" s="56">
        <f t="shared" ref="F70:F94" si="5">C70/B70-1</f>
        <v>0</v>
      </c>
    </row>
    <row r="71" spans="1:6" x14ac:dyDescent="0.25">
      <c r="A71" s="99" t="s">
        <v>153</v>
      </c>
      <c r="B71" s="16">
        <v>39.14</v>
      </c>
      <c r="C71" s="134">
        <v>39.14</v>
      </c>
      <c r="E71" s="9">
        <f t="shared" si="4"/>
        <v>0</v>
      </c>
      <c r="F71" s="56">
        <f t="shared" si="5"/>
        <v>0</v>
      </c>
    </row>
    <row r="72" spans="1:6" x14ac:dyDescent="0.25">
      <c r="A72" s="99" t="s">
        <v>154</v>
      </c>
      <c r="B72" s="16">
        <v>44.81</v>
      </c>
      <c r="C72" s="134">
        <v>44.81</v>
      </c>
      <c r="E72" s="9">
        <f t="shared" si="4"/>
        <v>0</v>
      </c>
      <c r="F72" s="56">
        <f t="shared" si="5"/>
        <v>0</v>
      </c>
    </row>
    <row r="73" spans="1:6" x14ac:dyDescent="0.25">
      <c r="A73" s="99" t="s">
        <v>155</v>
      </c>
      <c r="B73" s="16">
        <v>56.14</v>
      </c>
      <c r="C73" s="134">
        <v>56.14</v>
      </c>
      <c r="E73" s="9">
        <f t="shared" si="4"/>
        <v>0</v>
      </c>
      <c r="F73" s="56">
        <f t="shared" si="5"/>
        <v>0</v>
      </c>
    </row>
    <row r="74" spans="1:6" x14ac:dyDescent="0.25">
      <c r="A74" s="99" t="s">
        <v>156</v>
      </c>
      <c r="B74" s="16">
        <v>67.47</v>
      </c>
      <c r="C74" s="134">
        <v>67.47</v>
      </c>
      <c r="E74" s="9">
        <f t="shared" si="4"/>
        <v>0</v>
      </c>
      <c r="F74" s="56">
        <f t="shared" si="5"/>
        <v>0</v>
      </c>
    </row>
    <row r="75" spans="1:6" x14ac:dyDescent="0.25">
      <c r="A75" s="99" t="s">
        <v>157</v>
      </c>
      <c r="B75" s="16">
        <v>78.8</v>
      </c>
      <c r="C75" s="134">
        <v>78.8</v>
      </c>
      <c r="E75" s="9">
        <f t="shared" si="4"/>
        <v>0</v>
      </c>
      <c r="F75" s="56">
        <f t="shared" si="5"/>
        <v>0</v>
      </c>
    </row>
    <row r="76" spans="1:6" x14ac:dyDescent="0.25">
      <c r="A76" s="99" t="s">
        <v>158</v>
      </c>
      <c r="B76" s="16">
        <v>90.13</v>
      </c>
      <c r="C76" s="134">
        <v>90.13</v>
      </c>
      <c r="E76" s="9">
        <f t="shared" si="4"/>
        <v>0</v>
      </c>
      <c r="F76" s="56">
        <f t="shared" si="5"/>
        <v>0</v>
      </c>
    </row>
    <row r="77" spans="1:6" x14ac:dyDescent="0.25">
      <c r="A77" s="99" t="s">
        <v>159</v>
      </c>
      <c r="B77" s="16">
        <v>20.6</v>
      </c>
      <c r="C77" s="134">
        <v>20.6</v>
      </c>
      <c r="E77" s="9">
        <f t="shared" si="4"/>
        <v>0</v>
      </c>
      <c r="F77" s="56">
        <f t="shared" si="5"/>
        <v>0</v>
      </c>
    </row>
    <row r="78" spans="1:6" x14ac:dyDescent="0.25">
      <c r="A78" s="99" t="s">
        <v>160</v>
      </c>
      <c r="B78" s="16">
        <v>20.6</v>
      </c>
      <c r="C78" s="134">
        <v>20.6</v>
      </c>
      <c r="E78" s="9">
        <f t="shared" si="4"/>
        <v>0</v>
      </c>
      <c r="F78" s="56">
        <f t="shared" si="5"/>
        <v>0</v>
      </c>
    </row>
    <row r="79" spans="1:6" x14ac:dyDescent="0.25">
      <c r="A79" s="99" t="s">
        <v>161</v>
      </c>
      <c r="B79" s="16">
        <v>16.48</v>
      </c>
      <c r="C79" s="134">
        <v>16.48</v>
      </c>
      <c r="E79" s="9">
        <f t="shared" si="4"/>
        <v>0</v>
      </c>
      <c r="F79" s="56">
        <f t="shared" si="5"/>
        <v>0</v>
      </c>
    </row>
    <row r="80" spans="1:6" x14ac:dyDescent="0.25">
      <c r="A80" s="99" t="s">
        <v>162</v>
      </c>
      <c r="B80" s="16">
        <v>21.63</v>
      </c>
      <c r="C80" s="134">
        <v>21.63</v>
      </c>
      <c r="E80" s="9">
        <f t="shared" si="4"/>
        <v>0</v>
      </c>
      <c r="F80" s="56">
        <f t="shared" si="5"/>
        <v>0</v>
      </c>
    </row>
    <row r="81" spans="1:6" x14ac:dyDescent="0.25">
      <c r="A81" s="99" t="s">
        <v>163</v>
      </c>
      <c r="B81" s="16">
        <v>25.75</v>
      </c>
      <c r="C81" s="134">
        <v>25.75</v>
      </c>
      <c r="E81" s="9">
        <f t="shared" si="4"/>
        <v>0</v>
      </c>
      <c r="F81" s="56">
        <f t="shared" si="5"/>
        <v>0</v>
      </c>
    </row>
    <row r="82" spans="1:6" x14ac:dyDescent="0.25">
      <c r="A82" s="99" t="s">
        <v>164</v>
      </c>
      <c r="B82" s="16">
        <v>51.5</v>
      </c>
      <c r="C82" s="134">
        <v>51.5</v>
      </c>
      <c r="E82" s="9">
        <f t="shared" si="4"/>
        <v>0</v>
      </c>
      <c r="F82" s="56">
        <f t="shared" si="5"/>
        <v>0</v>
      </c>
    </row>
    <row r="83" spans="1:6" x14ac:dyDescent="0.25">
      <c r="A83" s="99" t="s">
        <v>165</v>
      </c>
      <c r="B83" s="16">
        <v>51.5</v>
      </c>
      <c r="C83" s="134">
        <v>51.5</v>
      </c>
      <c r="E83" s="9">
        <f t="shared" si="4"/>
        <v>0</v>
      </c>
      <c r="F83" s="56">
        <f t="shared" si="5"/>
        <v>0</v>
      </c>
    </row>
    <row r="84" spans="1:6" x14ac:dyDescent="0.25">
      <c r="A84" s="99" t="s">
        <v>166</v>
      </c>
      <c r="B84" s="16">
        <v>103</v>
      </c>
      <c r="C84" s="134">
        <v>103</v>
      </c>
      <c r="E84" s="9">
        <f t="shared" si="4"/>
        <v>0</v>
      </c>
      <c r="F84" s="56">
        <f t="shared" si="5"/>
        <v>0</v>
      </c>
    </row>
    <row r="85" spans="1:6" x14ac:dyDescent="0.25">
      <c r="A85" s="99" t="s">
        <v>167</v>
      </c>
      <c r="B85" s="16">
        <v>103</v>
      </c>
      <c r="C85" s="134">
        <v>103</v>
      </c>
      <c r="E85" s="9">
        <f t="shared" si="4"/>
        <v>0</v>
      </c>
      <c r="F85" s="56">
        <f t="shared" si="5"/>
        <v>0</v>
      </c>
    </row>
    <row r="86" spans="1:6" x14ac:dyDescent="0.25">
      <c r="A86" s="99" t="s">
        <v>168</v>
      </c>
      <c r="B86" s="16">
        <v>103</v>
      </c>
      <c r="C86" s="134">
        <v>103</v>
      </c>
      <c r="E86" s="9">
        <f t="shared" si="4"/>
        <v>0</v>
      </c>
      <c r="F86" s="56">
        <f t="shared" si="5"/>
        <v>0</v>
      </c>
    </row>
    <row r="87" spans="1:6" x14ac:dyDescent="0.25">
      <c r="A87" s="268" t="s">
        <v>169</v>
      </c>
      <c r="B87" s="269"/>
      <c r="C87" s="270"/>
      <c r="D87" s="21"/>
      <c r="E87" s="9"/>
      <c r="F87" s="56"/>
    </row>
    <row r="88" spans="1:6" x14ac:dyDescent="0.25">
      <c r="A88" s="99" t="s">
        <v>170</v>
      </c>
      <c r="B88" s="16">
        <v>50</v>
      </c>
      <c r="C88" s="134">
        <v>50</v>
      </c>
      <c r="E88" s="9">
        <f t="shared" si="4"/>
        <v>0</v>
      </c>
      <c r="F88" s="56">
        <f t="shared" si="5"/>
        <v>0</v>
      </c>
    </row>
    <row r="89" spans="1:6" x14ac:dyDescent="0.25">
      <c r="A89" s="99" t="s">
        <v>171</v>
      </c>
      <c r="B89" s="16">
        <v>10</v>
      </c>
      <c r="C89" s="134">
        <v>10</v>
      </c>
      <c r="E89" s="9">
        <f t="shared" si="4"/>
        <v>0</v>
      </c>
      <c r="F89" s="56">
        <f t="shared" si="5"/>
        <v>0</v>
      </c>
    </row>
    <row r="90" spans="1:6" x14ac:dyDescent="0.25">
      <c r="A90" s="99" t="s">
        <v>172</v>
      </c>
      <c r="B90" s="16">
        <v>25</v>
      </c>
      <c r="C90" s="134">
        <v>25</v>
      </c>
      <c r="E90" s="9">
        <f t="shared" si="4"/>
        <v>0</v>
      </c>
      <c r="F90" s="56">
        <f t="shared" si="5"/>
        <v>0</v>
      </c>
    </row>
    <row r="91" spans="1:6" x14ac:dyDescent="0.25">
      <c r="A91" s="99" t="s">
        <v>173</v>
      </c>
      <c r="B91" s="16">
        <v>75</v>
      </c>
      <c r="C91" s="134">
        <v>75</v>
      </c>
      <c r="E91" s="9">
        <f t="shared" si="4"/>
        <v>0</v>
      </c>
      <c r="F91" s="56">
        <f t="shared" si="5"/>
        <v>0</v>
      </c>
    </row>
    <row r="92" spans="1:6" x14ac:dyDescent="0.25">
      <c r="A92" s="99" t="s">
        <v>174</v>
      </c>
      <c r="B92" s="16">
        <v>20</v>
      </c>
      <c r="C92" s="134">
        <v>20</v>
      </c>
      <c r="E92" s="9">
        <f t="shared" si="4"/>
        <v>0</v>
      </c>
      <c r="F92" s="56">
        <f t="shared" si="5"/>
        <v>0</v>
      </c>
    </row>
    <row r="93" spans="1:6" x14ac:dyDescent="0.25">
      <c r="A93" s="99" t="s">
        <v>175</v>
      </c>
      <c r="B93" s="16">
        <v>50</v>
      </c>
      <c r="C93" s="134">
        <v>50</v>
      </c>
      <c r="E93" s="9">
        <f t="shared" si="4"/>
        <v>0</v>
      </c>
      <c r="F93" s="56">
        <f t="shared" si="5"/>
        <v>0</v>
      </c>
    </row>
    <row r="94" spans="1:6" x14ac:dyDescent="0.25">
      <c r="A94" s="99" t="s">
        <v>176</v>
      </c>
      <c r="B94" s="16">
        <v>175</v>
      </c>
      <c r="C94" s="134">
        <v>175</v>
      </c>
      <c r="E94" s="9">
        <f t="shared" si="4"/>
        <v>0</v>
      </c>
      <c r="F94" s="56">
        <f t="shared" si="5"/>
        <v>0</v>
      </c>
    </row>
    <row r="95" spans="1:6" x14ac:dyDescent="0.25">
      <c r="A95" s="253" t="s">
        <v>741</v>
      </c>
      <c r="B95" s="254"/>
      <c r="C95" s="255"/>
      <c r="E95" s="9"/>
      <c r="F95" s="56"/>
    </row>
    <row r="96" spans="1:6" x14ac:dyDescent="0.25">
      <c r="A96" s="99" t="s">
        <v>791</v>
      </c>
      <c r="B96" s="28"/>
      <c r="C96" s="135">
        <v>35</v>
      </c>
      <c r="E96" s="9"/>
      <c r="F96" s="56"/>
    </row>
    <row r="97" spans="1:7" x14ac:dyDescent="0.25">
      <c r="A97" s="99" t="s">
        <v>792</v>
      </c>
      <c r="B97" s="28"/>
      <c r="C97" s="135">
        <v>25</v>
      </c>
      <c r="E97" s="9"/>
      <c r="F97" s="56"/>
    </row>
    <row r="98" spans="1:7" x14ac:dyDescent="0.25">
      <c r="A98" s="99" t="s">
        <v>793</v>
      </c>
      <c r="B98" s="28"/>
      <c r="C98" s="135">
        <v>65</v>
      </c>
      <c r="E98" s="9"/>
      <c r="F98" s="56"/>
    </row>
    <row r="99" spans="1:7" x14ac:dyDescent="0.25">
      <c r="A99" s="99" t="s">
        <v>794</v>
      </c>
      <c r="B99" s="28"/>
      <c r="C99" s="135">
        <v>60</v>
      </c>
      <c r="E99" s="9"/>
      <c r="F99" s="56"/>
    </row>
    <row r="100" spans="1:7" x14ac:dyDescent="0.25">
      <c r="A100" s="99" t="s">
        <v>795</v>
      </c>
      <c r="B100" s="28"/>
      <c r="C100" s="135">
        <v>75</v>
      </c>
      <c r="E100" s="9"/>
      <c r="F100" s="56"/>
    </row>
    <row r="101" spans="1:7" x14ac:dyDescent="0.25">
      <c r="A101" s="99" t="s">
        <v>796</v>
      </c>
      <c r="B101" s="28"/>
      <c r="C101" s="135">
        <v>75</v>
      </c>
      <c r="E101" s="9"/>
      <c r="F101" s="56"/>
      <c r="G101" s="21"/>
    </row>
    <row r="102" spans="1:7" x14ac:dyDescent="0.25">
      <c r="A102" s="99" t="s">
        <v>797</v>
      </c>
      <c r="B102" s="28"/>
      <c r="C102" s="135">
        <v>100</v>
      </c>
      <c r="E102" s="9"/>
      <c r="F102" s="56"/>
      <c r="G102" s="21"/>
    </row>
    <row r="103" spans="1:7" x14ac:dyDescent="0.25">
      <c r="A103" s="99" t="s">
        <v>798</v>
      </c>
      <c r="B103" s="28"/>
      <c r="C103" s="135">
        <v>100</v>
      </c>
      <c r="E103" s="9"/>
      <c r="F103" s="56"/>
      <c r="G103" s="21"/>
    </row>
    <row r="104" spans="1:7" x14ac:dyDescent="0.25">
      <c r="A104" s="136" t="s">
        <v>799</v>
      </c>
      <c r="B104" s="28"/>
      <c r="C104" s="135">
        <v>275</v>
      </c>
      <c r="E104" s="9"/>
      <c r="F104" s="56"/>
      <c r="G104" s="21"/>
    </row>
    <row r="105" spans="1:7" x14ac:dyDescent="0.25">
      <c r="A105" s="136" t="s">
        <v>800</v>
      </c>
      <c r="B105" s="28"/>
      <c r="C105" s="135">
        <v>95</v>
      </c>
      <c r="E105" s="9"/>
      <c r="F105" s="56"/>
      <c r="G105" s="21"/>
    </row>
    <row r="106" spans="1:7" x14ac:dyDescent="0.25">
      <c r="A106" s="136" t="s">
        <v>742</v>
      </c>
      <c r="B106" s="28"/>
      <c r="C106" s="135">
        <v>155</v>
      </c>
      <c r="E106" s="9"/>
      <c r="F106" s="56"/>
      <c r="G106" s="21"/>
    </row>
    <row r="107" spans="1:7" x14ac:dyDescent="0.25">
      <c r="A107" s="136" t="s">
        <v>755</v>
      </c>
      <c r="B107" s="28"/>
      <c r="C107" s="135">
        <v>135</v>
      </c>
      <c r="E107" s="9"/>
      <c r="F107" s="56"/>
    </row>
    <row r="108" spans="1:7" x14ac:dyDescent="0.25">
      <c r="A108" s="136" t="s">
        <v>743</v>
      </c>
      <c r="B108" s="28"/>
      <c r="C108" s="135">
        <v>155</v>
      </c>
      <c r="E108" s="9"/>
      <c r="F108" s="56"/>
    </row>
    <row r="109" spans="1:7" x14ac:dyDescent="0.25">
      <c r="A109" s="136" t="s">
        <v>756</v>
      </c>
      <c r="B109" s="28"/>
      <c r="C109" s="135">
        <v>135</v>
      </c>
      <c r="E109" s="9"/>
      <c r="F109" s="56"/>
    </row>
    <row r="110" spans="1:7" x14ac:dyDescent="0.25">
      <c r="A110" s="136" t="s">
        <v>744</v>
      </c>
      <c r="B110" s="28"/>
      <c r="C110" s="135">
        <v>275</v>
      </c>
      <c r="E110" s="9"/>
      <c r="F110" s="56"/>
    </row>
    <row r="111" spans="1:7" x14ac:dyDescent="0.25">
      <c r="A111" s="136" t="s">
        <v>757</v>
      </c>
      <c r="B111" s="28"/>
      <c r="C111" s="135">
        <v>250</v>
      </c>
      <c r="E111" s="9"/>
      <c r="F111" s="56"/>
    </row>
    <row r="112" spans="1:7" x14ac:dyDescent="0.25">
      <c r="A112" s="136" t="s">
        <v>745</v>
      </c>
      <c r="B112" s="28"/>
      <c r="C112" s="135">
        <v>425</v>
      </c>
      <c r="E112" s="9"/>
      <c r="F112" s="56"/>
    </row>
    <row r="113" spans="1:6" x14ac:dyDescent="0.25">
      <c r="A113" s="136" t="s">
        <v>758</v>
      </c>
      <c r="B113" s="28"/>
      <c r="C113" s="135">
        <v>350</v>
      </c>
      <c r="E113" s="9"/>
      <c r="F113" s="56"/>
    </row>
    <row r="114" spans="1:6" x14ac:dyDescent="0.25">
      <c r="A114" s="136" t="s">
        <v>746</v>
      </c>
      <c r="B114" s="28"/>
      <c r="C114" s="135">
        <v>600</v>
      </c>
      <c r="E114" s="9"/>
      <c r="F114" s="56"/>
    </row>
    <row r="115" spans="1:6" x14ac:dyDescent="0.25">
      <c r="A115" s="136" t="s">
        <v>759</v>
      </c>
      <c r="B115" s="28"/>
      <c r="C115" s="135">
        <v>350</v>
      </c>
      <c r="E115" s="9"/>
      <c r="F115" s="56"/>
    </row>
    <row r="116" spans="1:6" x14ac:dyDescent="0.25">
      <c r="A116" s="136" t="s">
        <v>747</v>
      </c>
      <c r="B116" s="28"/>
      <c r="C116" s="135">
        <v>750</v>
      </c>
      <c r="E116" s="9"/>
      <c r="F116" s="56"/>
    </row>
    <row r="117" spans="1:6" x14ac:dyDescent="0.25">
      <c r="A117" s="136" t="s">
        <v>760</v>
      </c>
      <c r="B117" s="28"/>
      <c r="C117" s="135">
        <v>450</v>
      </c>
      <c r="E117" s="9"/>
      <c r="F117" s="56"/>
    </row>
    <row r="118" spans="1:6" x14ac:dyDescent="0.25">
      <c r="A118" s="136" t="s">
        <v>753</v>
      </c>
      <c r="B118" s="28"/>
      <c r="C118" s="135">
        <v>350</v>
      </c>
      <c r="E118" s="9"/>
      <c r="F118" s="56"/>
    </row>
    <row r="119" spans="1:6" x14ac:dyDescent="0.25">
      <c r="A119" s="136" t="s">
        <v>761</v>
      </c>
      <c r="B119" s="28"/>
      <c r="C119" s="135">
        <v>175</v>
      </c>
      <c r="E119" s="9"/>
      <c r="F119" s="56"/>
    </row>
    <row r="120" spans="1:6" x14ac:dyDescent="0.25">
      <c r="A120" s="136" t="s">
        <v>748</v>
      </c>
      <c r="B120" s="28"/>
      <c r="C120" s="135">
        <v>425</v>
      </c>
      <c r="E120" s="9"/>
      <c r="F120" s="56"/>
    </row>
    <row r="121" spans="1:6" x14ac:dyDescent="0.25">
      <c r="A121" s="136" t="s">
        <v>762</v>
      </c>
      <c r="B121" s="28"/>
      <c r="C121" s="135">
        <v>250</v>
      </c>
      <c r="E121" s="9"/>
      <c r="F121" s="56"/>
    </row>
    <row r="122" spans="1:6" x14ac:dyDescent="0.25">
      <c r="A122" s="136" t="s">
        <v>749</v>
      </c>
      <c r="B122" s="28"/>
      <c r="C122" s="135">
        <v>600</v>
      </c>
      <c r="E122" s="9"/>
      <c r="F122" s="56"/>
    </row>
    <row r="123" spans="1:6" x14ac:dyDescent="0.25">
      <c r="A123" s="136" t="s">
        <v>763</v>
      </c>
      <c r="B123" s="28"/>
      <c r="C123" s="135">
        <v>350</v>
      </c>
      <c r="E123" s="9"/>
      <c r="F123" s="56"/>
    </row>
    <row r="124" spans="1:6" x14ac:dyDescent="0.25">
      <c r="A124" s="136" t="s">
        <v>750</v>
      </c>
      <c r="B124" s="28"/>
      <c r="C124" s="135">
        <v>750</v>
      </c>
      <c r="E124" s="9"/>
      <c r="F124" s="56"/>
    </row>
    <row r="125" spans="1:6" x14ac:dyDescent="0.25">
      <c r="A125" s="136" t="s">
        <v>764</v>
      </c>
      <c r="B125" s="28"/>
      <c r="C125" s="135">
        <v>350</v>
      </c>
      <c r="E125" s="9"/>
      <c r="F125" s="56"/>
    </row>
    <row r="126" spans="1:6" x14ac:dyDescent="0.25">
      <c r="A126" s="136" t="s">
        <v>751</v>
      </c>
      <c r="B126" s="28"/>
      <c r="C126" s="135">
        <v>750</v>
      </c>
      <c r="E126" s="9"/>
      <c r="F126" s="56"/>
    </row>
    <row r="127" spans="1:6" x14ac:dyDescent="0.25">
      <c r="A127" s="136" t="s">
        <v>765</v>
      </c>
      <c r="B127" s="28"/>
      <c r="C127" s="135">
        <v>500</v>
      </c>
      <c r="E127" s="9"/>
      <c r="F127" s="56"/>
    </row>
    <row r="128" spans="1:6" x14ac:dyDescent="0.25">
      <c r="A128" s="136" t="s">
        <v>752</v>
      </c>
      <c r="B128" s="28"/>
      <c r="C128" s="135">
        <v>750</v>
      </c>
      <c r="E128" s="9"/>
      <c r="F128" s="56"/>
    </row>
    <row r="129" spans="1:6" x14ac:dyDescent="0.25">
      <c r="A129" s="136" t="s">
        <v>766</v>
      </c>
      <c r="B129" s="28"/>
      <c r="C129" s="135">
        <v>500</v>
      </c>
      <c r="E129" s="9"/>
      <c r="F129" s="56"/>
    </row>
    <row r="130" spans="1:6" x14ac:dyDescent="0.25">
      <c r="A130" s="136" t="s">
        <v>754</v>
      </c>
      <c r="B130" s="28"/>
      <c r="C130" s="135">
        <v>190</v>
      </c>
      <c r="E130" s="9"/>
      <c r="F130" s="56"/>
    </row>
    <row r="131" spans="1:6" x14ac:dyDescent="0.25">
      <c r="A131" s="136" t="s">
        <v>767</v>
      </c>
      <c r="B131" s="28"/>
      <c r="C131" s="135">
        <v>160</v>
      </c>
      <c r="E131" s="9"/>
      <c r="F131" s="56"/>
    </row>
    <row r="132" spans="1:6" x14ac:dyDescent="0.25">
      <c r="A132" s="99" t="s">
        <v>801</v>
      </c>
      <c r="B132" s="28"/>
      <c r="C132" s="135">
        <v>200</v>
      </c>
      <c r="E132" s="9"/>
      <c r="F132" s="56"/>
    </row>
    <row r="133" spans="1:6" x14ac:dyDescent="0.25">
      <c r="A133" s="99" t="s">
        <v>802</v>
      </c>
      <c r="B133" s="28"/>
      <c r="C133" s="135">
        <v>120</v>
      </c>
      <c r="E133" s="9"/>
      <c r="F133" s="56"/>
    </row>
    <row r="134" spans="1:6" x14ac:dyDescent="0.25">
      <c r="A134" s="99" t="s">
        <v>803</v>
      </c>
      <c r="B134" s="28"/>
      <c r="C134" s="135">
        <v>350</v>
      </c>
      <c r="E134" s="9"/>
      <c r="F134" s="56"/>
    </row>
    <row r="135" spans="1:6" x14ac:dyDescent="0.25">
      <c r="A135" s="99" t="s">
        <v>804</v>
      </c>
      <c r="B135" s="28"/>
      <c r="C135" s="135">
        <v>175</v>
      </c>
      <c r="E135" s="9"/>
      <c r="F135" s="56"/>
    </row>
    <row r="136" spans="1:6" x14ac:dyDescent="0.25">
      <c r="A136" s="99" t="s">
        <v>805</v>
      </c>
      <c r="B136" s="28"/>
      <c r="C136" s="135">
        <v>500</v>
      </c>
      <c r="E136" s="9"/>
      <c r="F136" s="56"/>
    </row>
    <row r="137" spans="1:6" x14ac:dyDescent="0.25">
      <c r="A137" s="99" t="s">
        <v>806</v>
      </c>
      <c r="B137" s="28"/>
      <c r="C137" s="135">
        <v>350</v>
      </c>
      <c r="E137" s="9"/>
      <c r="F137" s="56"/>
    </row>
    <row r="138" spans="1:6" x14ac:dyDescent="0.25">
      <c r="A138" s="99" t="s">
        <v>807</v>
      </c>
      <c r="B138" s="28"/>
      <c r="C138" s="135">
        <v>125</v>
      </c>
      <c r="E138" s="9"/>
      <c r="F138" s="56"/>
    </row>
    <row r="139" spans="1:6" x14ac:dyDescent="0.25">
      <c r="A139" s="99" t="s">
        <v>808</v>
      </c>
      <c r="B139" s="28"/>
      <c r="C139" s="135">
        <v>75</v>
      </c>
      <c r="E139" s="9"/>
      <c r="F139" s="56"/>
    </row>
    <row r="140" spans="1:6" x14ac:dyDescent="0.25">
      <c r="A140" s="99" t="s">
        <v>809</v>
      </c>
      <c r="B140" s="28"/>
      <c r="C140" s="135">
        <v>125</v>
      </c>
      <c r="E140" s="9"/>
      <c r="F140" s="56"/>
    </row>
    <row r="141" spans="1:6" x14ac:dyDescent="0.25">
      <c r="A141" s="99" t="s">
        <v>810</v>
      </c>
      <c r="B141" s="28"/>
      <c r="C141" s="135">
        <v>100</v>
      </c>
      <c r="E141" s="9"/>
      <c r="F141" s="56"/>
    </row>
    <row r="142" spans="1:6" x14ac:dyDescent="0.25">
      <c r="A142" s="99" t="s">
        <v>811</v>
      </c>
      <c r="B142" s="28"/>
      <c r="C142" s="135">
        <v>135</v>
      </c>
      <c r="E142" s="9"/>
      <c r="F142" s="56"/>
    </row>
    <row r="143" spans="1:6" x14ac:dyDescent="0.25">
      <c r="A143" s="99" t="s">
        <v>812</v>
      </c>
      <c r="B143" s="28"/>
      <c r="C143" s="135">
        <v>95</v>
      </c>
      <c r="E143" s="9"/>
      <c r="F143" s="56"/>
    </row>
    <row r="144" spans="1:6" x14ac:dyDescent="0.25">
      <c r="A144" s="99" t="s">
        <v>813</v>
      </c>
      <c r="B144" s="28"/>
      <c r="C144" s="135">
        <v>35</v>
      </c>
      <c r="E144" s="9"/>
      <c r="F144" s="56"/>
    </row>
    <row r="145" spans="1:6" x14ac:dyDescent="0.25">
      <c r="A145" s="99" t="s">
        <v>814</v>
      </c>
      <c r="B145" s="28"/>
      <c r="C145" s="135">
        <v>25</v>
      </c>
      <c r="E145" s="9"/>
      <c r="F145" s="56"/>
    </row>
    <row r="146" spans="1:6" x14ac:dyDescent="0.25">
      <c r="A146" s="136" t="s">
        <v>816</v>
      </c>
      <c r="B146" s="28"/>
      <c r="C146" s="135">
        <v>300</v>
      </c>
      <c r="E146" s="9"/>
      <c r="F146" s="56"/>
    </row>
    <row r="147" spans="1:6" x14ac:dyDescent="0.25">
      <c r="A147" s="136" t="s">
        <v>817</v>
      </c>
      <c r="B147" s="28"/>
      <c r="C147" s="135">
        <v>200</v>
      </c>
      <c r="E147" s="9"/>
      <c r="F147" s="56"/>
    </row>
    <row r="148" spans="1:6" x14ac:dyDescent="0.25">
      <c r="A148" s="99" t="s">
        <v>815</v>
      </c>
      <c r="B148" s="28"/>
      <c r="C148" s="135">
        <v>150</v>
      </c>
      <c r="E148" s="9"/>
      <c r="F148" s="56"/>
    </row>
    <row r="149" spans="1:6" x14ac:dyDescent="0.25">
      <c r="A149" s="99" t="s">
        <v>818</v>
      </c>
      <c r="B149" s="28"/>
      <c r="C149" s="135">
        <v>95</v>
      </c>
      <c r="E149" s="9"/>
      <c r="F149" s="56"/>
    </row>
    <row r="150" spans="1:6" x14ac:dyDescent="0.25">
      <c r="A150" s="99" t="s">
        <v>819</v>
      </c>
      <c r="B150" s="28"/>
      <c r="C150" s="135">
        <v>175</v>
      </c>
      <c r="E150" s="9"/>
      <c r="F150" s="56"/>
    </row>
    <row r="151" spans="1:6" x14ac:dyDescent="0.25">
      <c r="A151" s="99" t="s">
        <v>820</v>
      </c>
      <c r="B151" s="28"/>
      <c r="C151" s="135">
        <v>150</v>
      </c>
      <c r="E151" s="9"/>
      <c r="F151" s="56"/>
    </row>
    <row r="152" spans="1:6" x14ac:dyDescent="0.25">
      <c r="A152" s="99" t="s">
        <v>821</v>
      </c>
      <c r="B152" s="28"/>
      <c r="C152" s="135">
        <v>150</v>
      </c>
      <c r="E152" s="9"/>
      <c r="F152" s="56"/>
    </row>
    <row r="153" spans="1:6" x14ac:dyDescent="0.25">
      <c r="A153" s="99" t="s">
        <v>822</v>
      </c>
      <c r="B153" s="28"/>
      <c r="C153" s="135">
        <v>100</v>
      </c>
      <c r="E153" s="9"/>
      <c r="F153" s="56"/>
    </row>
    <row r="154" spans="1:6" x14ac:dyDescent="0.25">
      <c r="A154" s="99" t="s">
        <v>823</v>
      </c>
      <c r="B154" s="28"/>
      <c r="C154" s="135">
        <v>200</v>
      </c>
      <c r="E154" s="9"/>
      <c r="F154" s="56"/>
    </row>
    <row r="155" spans="1:6" x14ac:dyDescent="0.25">
      <c r="A155" s="99" t="s">
        <v>824</v>
      </c>
      <c r="B155" s="28"/>
      <c r="C155" s="135">
        <v>125</v>
      </c>
      <c r="E155" s="9"/>
      <c r="F155" s="56"/>
    </row>
    <row r="156" spans="1:6" x14ac:dyDescent="0.25">
      <c r="A156" s="99" t="s">
        <v>825</v>
      </c>
      <c r="B156" s="28"/>
      <c r="C156" s="135">
        <v>200</v>
      </c>
      <c r="E156" s="9"/>
      <c r="F156" s="56"/>
    </row>
    <row r="157" spans="1:6" x14ac:dyDescent="0.25">
      <c r="A157" s="99" t="s">
        <v>826</v>
      </c>
      <c r="B157" s="28"/>
      <c r="C157" s="135">
        <v>150</v>
      </c>
      <c r="E157" s="9"/>
      <c r="F157" s="56"/>
    </row>
    <row r="158" spans="1:6" x14ac:dyDescent="0.25">
      <c r="A158" s="99" t="s">
        <v>827</v>
      </c>
      <c r="B158" s="28"/>
      <c r="C158" s="135">
        <v>1250</v>
      </c>
      <c r="E158" s="9"/>
      <c r="F158" s="56"/>
    </row>
    <row r="159" spans="1:6" x14ac:dyDescent="0.25">
      <c r="A159" s="99" t="s">
        <v>828</v>
      </c>
      <c r="B159" s="28"/>
      <c r="C159" s="135">
        <v>750</v>
      </c>
      <c r="E159" s="9"/>
      <c r="F159" s="56"/>
    </row>
    <row r="160" spans="1:6" x14ac:dyDescent="0.25">
      <c r="A160" s="99" t="s">
        <v>829</v>
      </c>
      <c r="B160" s="28"/>
      <c r="C160" s="135">
        <v>30</v>
      </c>
      <c r="E160" s="9"/>
      <c r="F160" s="56"/>
    </row>
    <row r="161" spans="1:6" x14ac:dyDescent="0.25">
      <c r="A161" s="99" t="s">
        <v>830</v>
      </c>
      <c r="B161" s="28"/>
      <c r="C161" s="135">
        <v>150</v>
      </c>
      <c r="E161" s="9"/>
      <c r="F161" s="56"/>
    </row>
    <row r="162" spans="1:6" ht="15.75" thickBot="1" x14ac:dyDescent="0.3">
      <c r="A162" s="101" t="s">
        <v>831</v>
      </c>
      <c r="B162" s="29"/>
      <c r="C162" s="137">
        <v>15</v>
      </c>
      <c r="E162" s="9"/>
      <c r="F162" s="56"/>
    </row>
    <row r="163" spans="1:6" x14ac:dyDescent="0.25">
      <c r="B163" s="30"/>
      <c r="C163" s="30"/>
    </row>
    <row r="164" spans="1:6" x14ac:dyDescent="0.25">
      <c r="A164" s="31" t="s">
        <v>36</v>
      </c>
      <c r="C164" s="30"/>
    </row>
    <row r="165" spans="1:6" x14ac:dyDescent="0.25">
      <c r="C165" s="30"/>
    </row>
    <row r="166" spans="1:6" x14ac:dyDescent="0.25">
      <c r="C166" s="30"/>
    </row>
    <row r="167" spans="1:6" x14ac:dyDescent="0.25">
      <c r="C167" s="30"/>
    </row>
    <row r="168" spans="1:6" x14ac:dyDescent="0.25">
      <c r="C168" s="30"/>
    </row>
  </sheetData>
  <mergeCells count="6">
    <mergeCell ref="A95:C95"/>
    <mergeCell ref="A1:C1"/>
    <mergeCell ref="A4:C4"/>
    <mergeCell ref="A13:C13"/>
    <mergeCell ref="A15:C15"/>
    <mergeCell ref="A87:C87"/>
  </mergeCells>
  <pageMargins left="0.7" right="0.7" top="0.75" bottom="0.75" header="0.3" footer="0.3"/>
  <pageSetup scale="8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F119"/>
  <sheetViews>
    <sheetView topLeftCell="A40" zoomScaleNormal="100" zoomScaleSheetLayoutView="100" workbookViewId="0">
      <selection activeCell="F62" sqref="F62"/>
    </sheetView>
  </sheetViews>
  <sheetFormatPr defaultColWidth="8.7109375" defaultRowHeight="15" x14ac:dyDescent="0.25"/>
  <cols>
    <col min="1" max="1" width="61" style="1" customWidth="1"/>
    <col min="2" max="3" width="19.85546875" style="2" bestFit="1" customWidth="1"/>
    <col min="4" max="4" width="8.7109375" style="1" customWidth="1"/>
    <col min="5" max="5" width="8.7109375" style="1"/>
    <col min="6" max="6" width="9.5703125" style="1" bestFit="1" customWidth="1"/>
    <col min="7" max="16384" width="8.7109375" style="1"/>
  </cols>
  <sheetData>
    <row r="1" spans="1:6" ht="45" customHeight="1" x14ac:dyDescent="0.25">
      <c r="A1" s="212" t="s">
        <v>177</v>
      </c>
      <c r="B1" s="213"/>
      <c r="C1" s="214"/>
    </row>
    <row r="2" spans="1:6" ht="15.75" x14ac:dyDescent="0.25">
      <c r="A2" s="77" t="s">
        <v>178</v>
      </c>
      <c r="B2" s="36">
        <v>2024</v>
      </c>
      <c r="C2" s="78">
        <v>2025</v>
      </c>
      <c r="E2" s="55" t="s">
        <v>866</v>
      </c>
      <c r="F2" s="55" t="s">
        <v>867</v>
      </c>
    </row>
    <row r="3" spans="1:6" x14ac:dyDescent="0.25">
      <c r="A3" s="271" t="s">
        <v>179</v>
      </c>
      <c r="B3" s="272"/>
      <c r="C3" s="273"/>
      <c r="E3" s="2"/>
      <c r="F3" s="2"/>
    </row>
    <row r="4" spans="1:6" x14ac:dyDescent="0.25">
      <c r="A4" s="79" t="s">
        <v>180</v>
      </c>
      <c r="B4" s="13">
        <v>25</v>
      </c>
      <c r="C4" s="80">
        <v>25</v>
      </c>
      <c r="E4" s="9">
        <f t="shared" ref="E4" si="0">C4-B4</f>
        <v>0</v>
      </c>
      <c r="F4" s="56">
        <f t="shared" ref="F4" si="1">C4/B4-1</f>
        <v>0</v>
      </c>
    </row>
    <row r="5" spans="1:6" x14ac:dyDescent="0.25">
      <c r="A5" s="79" t="s">
        <v>181</v>
      </c>
      <c r="B5" s="13">
        <v>75</v>
      </c>
      <c r="C5" s="80">
        <v>75</v>
      </c>
      <c r="E5" s="9">
        <f t="shared" ref="E5:E6" si="2">C5-B5</f>
        <v>0</v>
      </c>
      <c r="F5" s="56">
        <f t="shared" ref="F5:F6" si="3">C5/B5-1</f>
        <v>0</v>
      </c>
    </row>
    <row r="6" spans="1:6" x14ac:dyDescent="0.25">
      <c r="A6" s="79" t="s">
        <v>182</v>
      </c>
      <c r="B6" s="13">
        <v>200</v>
      </c>
      <c r="C6" s="80">
        <v>200</v>
      </c>
      <c r="E6" s="9">
        <f t="shared" si="2"/>
        <v>0</v>
      </c>
      <c r="F6" s="56">
        <f t="shared" si="3"/>
        <v>0</v>
      </c>
    </row>
    <row r="7" spans="1:6" x14ac:dyDescent="0.25">
      <c r="A7" s="79" t="s">
        <v>183</v>
      </c>
      <c r="B7" s="13">
        <v>675</v>
      </c>
      <c r="C7" s="80">
        <v>675</v>
      </c>
      <c r="E7" s="9">
        <f t="shared" ref="E7:E71" si="4">C7-B7</f>
        <v>0</v>
      </c>
      <c r="F7" s="56">
        <f t="shared" ref="F7:F71" si="5">C7/B7-1</f>
        <v>0</v>
      </c>
    </row>
    <row r="8" spans="1:6" x14ac:dyDescent="0.25">
      <c r="A8" s="79" t="s">
        <v>184</v>
      </c>
      <c r="B8" s="13">
        <v>25</v>
      </c>
      <c r="C8" s="80">
        <v>25</v>
      </c>
      <c r="E8" s="9">
        <f t="shared" si="4"/>
        <v>0</v>
      </c>
      <c r="F8" s="56">
        <f t="shared" si="5"/>
        <v>0</v>
      </c>
    </row>
    <row r="9" spans="1:6" x14ac:dyDescent="0.25">
      <c r="A9" s="79" t="s">
        <v>185</v>
      </c>
      <c r="B9" s="13">
        <v>25</v>
      </c>
      <c r="C9" s="80">
        <v>25</v>
      </c>
      <c r="E9" s="9">
        <f t="shared" si="4"/>
        <v>0</v>
      </c>
      <c r="F9" s="56">
        <f t="shared" si="5"/>
        <v>0</v>
      </c>
    </row>
    <row r="10" spans="1:6" x14ac:dyDescent="0.25">
      <c r="A10" s="79" t="s">
        <v>186</v>
      </c>
      <c r="B10" s="13">
        <v>25</v>
      </c>
      <c r="C10" s="80">
        <v>25</v>
      </c>
      <c r="E10" s="9">
        <f t="shared" si="4"/>
        <v>0</v>
      </c>
      <c r="F10" s="56">
        <f t="shared" si="5"/>
        <v>0</v>
      </c>
    </row>
    <row r="11" spans="1:6" x14ac:dyDescent="0.25">
      <c r="A11" s="79" t="s">
        <v>187</v>
      </c>
      <c r="B11" s="13">
        <v>50</v>
      </c>
      <c r="C11" s="80">
        <v>50</v>
      </c>
      <c r="E11" s="9">
        <f t="shared" si="4"/>
        <v>0</v>
      </c>
      <c r="F11" s="56">
        <f t="shared" si="5"/>
        <v>0</v>
      </c>
    </row>
    <row r="12" spans="1:6" x14ac:dyDescent="0.25">
      <c r="A12" s="79" t="s">
        <v>188</v>
      </c>
      <c r="B12" s="13">
        <v>100</v>
      </c>
      <c r="C12" s="80">
        <v>100</v>
      </c>
      <c r="E12" s="9">
        <f t="shared" si="4"/>
        <v>0</v>
      </c>
      <c r="F12" s="56">
        <f t="shared" si="5"/>
        <v>0</v>
      </c>
    </row>
    <row r="13" spans="1:6" x14ac:dyDescent="0.25">
      <c r="A13" s="79" t="s">
        <v>189</v>
      </c>
      <c r="B13" s="13">
        <v>50</v>
      </c>
      <c r="C13" s="80">
        <v>50</v>
      </c>
      <c r="E13" s="9">
        <f t="shared" si="4"/>
        <v>0</v>
      </c>
      <c r="F13" s="56">
        <f t="shared" si="5"/>
        <v>0</v>
      </c>
    </row>
    <row r="14" spans="1:6" x14ac:dyDescent="0.25">
      <c r="A14" s="79" t="s">
        <v>190</v>
      </c>
      <c r="B14" s="13">
        <v>300</v>
      </c>
      <c r="C14" s="80">
        <v>300</v>
      </c>
      <c r="E14" s="9">
        <f t="shared" si="4"/>
        <v>0</v>
      </c>
      <c r="F14" s="56">
        <f t="shared" si="5"/>
        <v>0</v>
      </c>
    </row>
    <row r="15" spans="1:6" x14ac:dyDescent="0.25">
      <c r="A15" s="79" t="s">
        <v>191</v>
      </c>
      <c r="B15" s="13">
        <v>450</v>
      </c>
      <c r="C15" s="80">
        <v>450</v>
      </c>
      <c r="E15" s="9">
        <f t="shared" si="4"/>
        <v>0</v>
      </c>
      <c r="F15" s="56">
        <f t="shared" si="5"/>
        <v>0</v>
      </c>
    </row>
    <row r="16" spans="1:6" x14ac:dyDescent="0.25">
      <c r="A16" s="79" t="s">
        <v>192</v>
      </c>
      <c r="B16" s="13">
        <v>35</v>
      </c>
      <c r="C16" s="80">
        <v>35</v>
      </c>
      <c r="E16" s="9">
        <f t="shared" si="4"/>
        <v>0</v>
      </c>
      <c r="F16" s="56">
        <f t="shared" si="5"/>
        <v>0</v>
      </c>
    </row>
    <row r="17" spans="1:6" x14ac:dyDescent="0.25">
      <c r="A17" s="79" t="s">
        <v>193</v>
      </c>
      <c r="B17" s="13">
        <v>100</v>
      </c>
      <c r="C17" s="80">
        <v>100</v>
      </c>
      <c r="E17" s="9">
        <f t="shared" si="4"/>
        <v>0</v>
      </c>
      <c r="F17" s="56">
        <f t="shared" si="5"/>
        <v>0</v>
      </c>
    </row>
    <row r="18" spans="1:6" x14ac:dyDescent="0.25">
      <c r="A18" s="79" t="s">
        <v>194</v>
      </c>
      <c r="B18" s="13">
        <v>150</v>
      </c>
      <c r="C18" s="80">
        <v>150</v>
      </c>
      <c r="E18" s="9">
        <f t="shared" si="4"/>
        <v>0</v>
      </c>
      <c r="F18" s="56">
        <f t="shared" si="5"/>
        <v>0</v>
      </c>
    </row>
    <row r="19" spans="1:6" x14ac:dyDescent="0.25">
      <c r="A19" s="79" t="s">
        <v>195</v>
      </c>
      <c r="B19" s="13">
        <v>75</v>
      </c>
      <c r="C19" s="80">
        <v>75</v>
      </c>
      <c r="E19" s="9">
        <f t="shared" si="4"/>
        <v>0</v>
      </c>
      <c r="F19" s="56">
        <f t="shared" si="5"/>
        <v>0</v>
      </c>
    </row>
    <row r="20" spans="1:6" x14ac:dyDescent="0.25">
      <c r="A20" s="79" t="s">
        <v>196</v>
      </c>
      <c r="B20" s="13">
        <v>100</v>
      </c>
      <c r="C20" s="80">
        <v>100</v>
      </c>
      <c r="E20" s="9">
        <f t="shared" si="4"/>
        <v>0</v>
      </c>
      <c r="F20" s="56">
        <f t="shared" si="5"/>
        <v>0</v>
      </c>
    </row>
    <row r="21" spans="1:6" x14ac:dyDescent="0.25">
      <c r="A21" s="79" t="s">
        <v>197</v>
      </c>
      <c r="B21" s="13">
        <v>175</v>
      </c>
      <c r="C21" s="80">
        <v>175</v>
      </c>
      <c r="E21" s="9">
        <f t="shared" si="4"/>
        <v>0</v>
      </c>
      <c r="F21" s="56">
        <f t="shared" si="5"/>
        <v>0</v>
      </c>
    </row>
    <row r="22" spans="1:6" x14ac:dyDescent="0.25">
      <c r="A22" s="79" t="s">
        <v>198</v>
      </c>
      <c r="B22" s="13">
        <v>37.5</v>
      </c>
      <c r="C22" s="80">
        <v>37.5</v>
      </c>
      <c r="E22" s="9">
        <f t="shared" si="4"/>
        <v>0</v>
      </c>
      <c r="F22" s="56">
        <f t="shared" si="5"/>
        <v>0</v>
      </c>
    </row>
    <row r="23" spans="1:6" x14ac:dyDescent="0.25">
      <c r="A23" s="79" t="s">
        <v>199</v>
      </c>
      <c r="B23" s="13">
        <v>50</v>
      </c>
      <c r="C23" s="81">
        <v>50</v>
      </c>
      <c r="E23" s="9">
        <f t="shared" si="4"/>
        <v>0</v>
      </c>
      <c r="F23" s="56">
        <f t="shared" si="5"/>
        <v>0</v>
      </c>
    </row>
    <row r="24" spans="1:6" x14ac:dyDescent="0.25">
      <c r="A24" s="79" t="s">
        <v>200</v>
      </c>
      <c r="B24" s="13">
        <v>87.5</v>
      </c>
      <c r="C24" s="81">
        <v>87.5</v>
      </c>
      <c r="E24" s="9">
        <f t="shared" si="4"/>
        <v>0</v>
      </c>
      <c r="F24" s="56">
        <f t="shared" si="5"/>
        <v>0</v>
      </c>
    </row>
    <row r="25" spans="1:6" x14ac:dyDescent="0.25">
      <c r="A25" s="79" t="s">
        <v>201</v>
      </c>
      <c r="B25" s="13">
        <v>20</v>
      </c>
      <c r="C25" s="81">
        <v>18.75</v>
      </c>
      <c r="E25" s="9">
        <f t="shared" si="4"/>
        <v>-1.25</v>
      </c>
      <c r="F25" s="56">
        <f t="shared" si="5"/>
        <v>-6.25E-2</v>
      </c>
    </row>
    <row r="26" spans="1:6" x14ac:dyDescent="0.25">
      <c r="A26" s="79" t="s">
        <v>202</v>
      </c>
      <c r="B26" s="13">
        <v>40</v>
      </c>
      <c r="C26" s="81">
        <v>25</v>
      </c>
      <c r="E26" s="9">
        <f t="shared" si="4"/>
        <v>-15</v>
      </c>
      <c r="F26" s="56">
        <f t="shared" si="5"/>
        <v>-0.375</v>
      </c>
    </row>
    <row r="27" spans="1:6" x14ac:dyDescent="0.25">
      <c r="A27" s="79" t="s">
        <v>203</v>
      </c>
      <c r="B27" s="13">
        <v>80</v>
      </c>
      <c r="C27" s="81">
        <v>43.75</v>
      </c>
      <c r="E27" s="9">
        <f t="shared" si="4"/>
        <v>-36.25</v>
      </c>
      <c r="F27" s="56">
        <f t="shared" si="5"/>
        <v>-0.453125</v>
      </c>
    </row>
    <row r="28" spans="1:6" x14ac:dyDescent="0.25">
      <c r="A28" s="79" t="s">
        <v>204</v>
      </c>
      <c r="B28" s="13">
        <v>18.75</v>
      </c>
      <c r="C28" s="81">
        <v>20</v>
      </c>
      <c r="E28" s="9">
        <f t="shared" si="4"/>
        <v>1.25</v>
      </c>
      <c r="F28" s="56">
        <f t="shared" si="5"/>
        <v>6.6666666666666652E-2</v>
      </c>
    </row>
    <row r="29" spans="1:6" x14ac:dyDescent="0.25">
      <c r="A29" s="79" t="s">
        <v>205</v>
      </c>
      <c r="B29" s="13">
        <v>25</v>
      </c>
      <c r="C29" s="81">
        <v>40</v>
      </c>
      <c r="E29" s="9">
        <f t="shared" si="4"/>
        <v>15</v>
      </c>
      <c r="F29" s="56">
        <f t="shared" si="5"/>
        <v>0.60000000000000009</v>
      </c>
    </row>
    <row r="30" spans="1:6" x14ac:dyDescent="0.25">
      <c r="A30" s="79" t="s">
        <v>206</v>
      </c>
      <c r="B30" s="13">
        <v>43.75</v>
      </c>
      <c r="C30" s="81">
        <v>80</v>
      </c>
      <c r="E30" s="9">
        <f t="shared" si="4"/>
        <v>36.25</v>
      </c>
      <c r="F30" s="56">
        <f t="shared" si="5"/>
        <v>0.82857142857142851</v>
      </c>
    </row>
    <row r="31" spans="1:6" x14ac:dyDescent="0.25">
      <c r="A31" s="79" t="s">
        <v>207</v>
      </c>
      <c r="B31" s="13">
        <v>10</v>
      </c>
      <c r="C31" s="81">
        <v>10</v>
      </c>
      <c r="E31" s="9">
        <f t="shared" si="4"/>
        <v>0</v>
      </c>
      <c r="F31" s="56">
        <f t="shared" si="5"/>
        <v>0</v>
      </c>
    </row>
    <row r="32" spans="1:6" x14ac:dyDescent="0.25">
      <c r="A32" s="79" t="s">
        <v>208</v>
      </c>
      <c r="B32" s="13">
        <v>12.5</v>
      </c>
      <c r="C32" s="81">
        <v>12.5</v>
      </c>
      <c r="E32" s="9">
        <f t="shared" si="4"/>
        <v>0</v>
      </c>
      <c r="F32" s="56">
        <f t="shared" si="5"/>
        <v>0</v>
      </c>
    </row>
    <row r="33" spans="1:6" x14ac:dyDescent="0.25">
      <c r="A33" s="79" t="s">
        <v>209</v>
      </c>
      <c r="B33" s="13">
        <v>22</v>
      </c>
      <c r="C33" s="81">
        <v>22</v>
      </c>
      <c r="E33" s="9">
        <f t="shared" si="4"/>
        <v>0</v>
      </c>
      <c r="F33" s="56">
        <f t="shared" si="5"/>
        <v>0</v>
      </c>
    </row>
    <row r="34" spans="1:6" x14ac:dyDescent="0.25">
      <c r="A34" s="79" t="s">
        <v>210</v>
      </c>
      <c r="B34" s="13">
        <v>10</v>
      </c>
      <c r="C34" s="80">
        <v>10</v>
      </c>
      <c r="E34" s="9">
        <f t="shared" si="4"/>
        <v>0</v>
      </c>
      <c r="F34" s="56">
        <f t="shared" si="5"/>
        <v>0</v>
      </c>
    </row>
    <row r="35" spans="1:6" x14ac:dyDescent="0.25">
      <c r="A35" s="79" t="s">
        <v>211</v>
      </c>
      <c r="B35" s="13">
        <v>12.5</v>
      </c>
      <c r="C35" s="80">
        <v>12.5</v>
      </c>
      <c r="E35" s="9">
        <f t="shared" si="4"/>
        <v>0</v>
      </c>
      <c r="F35" s="56">
        <f t="shared" si="5"/>
        <v>0</v>
      </c>
    </row>
    <row r="36" spans="1:6" x14ac:dyDescent="0.25">
      <c r="A36" s="79" t="s">
        <v>212</v>
      </c>
      <c r="B36" s="13">
        <v>22</v>
      </c>
      <c r="C36" s="80">
        <v>22</v>
      </c>
      <c r="E36" s="9">
        <f t="shared" si="4"/>
        <v>0</v>
      </c>
      <c r="F36" s="56">
        <f t="shared" si="5"/>
        <v>0</v>
      </c>
    </row>
    <row r="37" spans="1:6" x14ac:dyDescent="0.25">
      <c r="A37" s="79" t="s">
        <v>213</v>
      </c>
      <c r="B37" s="13">
        <v>75</v>
      </c>
      <c r="C37" s="80">
        <v>75</v>
      </c>
      <c r="E37" s="9">
        <f t="shared" si="4"/>
        <v>0</v>
      </c>
      <c r="F37" s="56">
        <f t="shared" si="5"/>
        <v>0</v>
      </c>
    </row>
    <row r="38" spans="1:6" x14ac:dyDescent="0.25">
      <c r="A38" s="79" t="s">
        <v>214</v>
      </c>
      <c r="B38" s="13">
        <v>150</v>
      </c>
      <c r="C38" s="80">
        <v>150</v>
      </c>
      <c r="E38" s="9">
        <f t="shared" si="4"/>
        <v>0</v>
      </c>
      <c r="F38" s="56">
        <f t="shared" si="5"/>
        <v>0</v>
      </c>
    </row>
    <row r="39" spans="1:6" x14ac:dyDescent="0.25">
      <c r="A39" s="79" t="s">
        <v>215</v>
      </c>
      <c r="B39" s="13">
        <v>250</v>
      </c>
      <c r="C39" s="80">
        <v>250</v>
      </c>
      <c r="E39" s="9">
        <f t="shared" si="4"/>
        <v>0</v>
      </c>
      <c r="F39" s="56">
        <f t="shared" si="5"/>
        <v>0</v>
      </c>
    </row>
    <row r="40" spans="1:6" x14ac:dyDescent="0.25">
      <c r="A40" s="79" t="s">
        <v>216</v>
      </c>
      <c r="B40" s="13">
        <v>125</v>
      </c>
      <c r="C40" s="80">
        <v>125</v>
      </c>
      <c r="E40" s="9">
        <f t="shared" si="4"/>
        <v>0</v>
      </c>
      <c r="F40" s="56">
        <f t="shared" si="5"/>
        <v>0</v>
      </c>
    </row>
    <row r="41" spans="1:6" x14ac:dyDescent="0.25">
      <c r="A41" s="79" t="s">
        <v>217</v>
      </c>
      <c r="B41" s="13">
        <v>200</v>
      </c>
      <c r="C41" s="80">
        <v>200</v>
      </c>
      <c r="E41" s="9">
        <f t="shared" si="4"/>
        <v>0</v>
      </c>
      <c r="F41" s="56">
        <f t="shared" si="5"/>
        <v>0</v>
      </c>
    </row>
    <row r="42" spans="1:6" x14ac:dyDescent="0.25">
      <c r="A42" s="79" t="s">
        <v>218</v>
      </c>
      <c r="B42" s="13">
        <v>275</v>
      </c>
      <c r="C42" s="80">
        <v>275</v>
      </c>
      <c r="E42" s="9">
        <f t="shared" si="4"/>
        <v>0</v>
      </c>
      <c r="F42" s="56">
        <f t="shared" si="5"/>
        <v>0</v>
      </c>
    </row>
    <row r="43" spans="1:6" x14ac:dyDescent="0.25">
      <c r="A43" s="79" t="s">
        <v>219</v>
      </c>
      <c r="B43" s="13">
        <v>200</v>
      </c>
      <c r="C43" s="80">
        <v>200</v>
      </c>
      <c r="E43" s="9">
        <f t="shared" si="4"/>
        <v>0</v>
      </c>
      <c r="F43" s="56">
        <f t="shared" si="5"/>
        <v>0</v>
      </c>
    </row>
    <row r="44" spans="1:6" x14ac:dyDescent="0.25">
      <c r="A44" s="79" t="s">
        <v>220</v>
      </c>
      <c r="B44" s="13">
        <v>275</v>
      </c>
      <c r="C44" s="80">
        <v>275</v>
      </c>
      <c r="E44" s="9">
        <f t="shared" si="4"/>
        <v>0</v>
      </c>
      <c r="F44" s="56">
        <f t="shared" si="5"/>
        <v>0</v>
      </c>
    </row>
    <row r="45" spans="1:6" x14ac:dyDescent="0.25">
      <c r="A45" s="79" t="s">
        <v>221</v>
      </c>
      <c r="B45" s="13">
        <v>350</v>
      </c>
      <c r="C45" s="80">
        <v>350</v>
      </c>
      <c r="E45" s="9">
        <f t="shared" si="4"/>
        <v>0</v>
      </c>
      <c r="F45" s="56">
        <f t="shared" si="5"/>
        <v>0</v>
      </c>
    </row>
    <row r="46" spans="1:6" x14ac:dyDescent="0.25">
      <c r="A46" s="79" t="s">
        <v>222</v>
      </c>
      <c r="B46" s="13">
        <v>325</v>
      </c>
      <c r="C46" s="80">
        <v>325</v>
      </c>
      <c r="E46" s="9">
        <f t="shared" si="4"/>
        <v>0</v>
      </c>
      <c r="F46" s="56">
        <f t="shared" si="5"/>
        <v>0</v>
      </c>
    </row>
    <row r="47" spans="1:6" x14ac:dyDescent="0.25">
      <c r="A47" s="79" t="s">
        <v>223</v>
      </c>
      <c r="B47" s="13">
        <v>425</v>
      </c>
      <c r="C47" s="80">
        <v>425</v>
      </c>
      <c r="E47" s="9">
        <f t="shared" si="4"/>
        <v>0</v>
      </c>
      <c r="F47" s="56">
        <f t="shared" si="5"/>
        <v>0</v>
      </c>
    </row>
    <row r="48" spans="1:6" x14ac:dyDescent="0.25">
      <c r="A48" s="79" t="s">
        <v>224</v>
      </c>
      <c r="B48" s="13">
        <v>525</v>
      </c>
      <c r="C48" s="80">
        <v>525</v>
      </c>
      <c r="E48" s="9">
        <f t="shared" si="4"/>
        <v>0</v>
      </c>
      <c r="F48" s="56">
        <f t="shared" si="5"/>
        <v>0</v>
      </c>
    </row>
    <row r="49" spans="1:6" x14ac:dyDescent="0.25">
      <c r="A49" s="79" t="s">
        <v>225</v>
      </c>
      <c r="B49" s="13">
        <v>200</v>
      </c>
      <c r="C49" s="80">
        <v>200</v>
      </c>
      <c r="E49" s="9">
        <f t="shared" si="4"/>
        <v>0</v>
      </c>
      <c r="F49" s="56">
        <f t="shared" si="5"/>
        <v>0</v>
      </c>
    </row>
    <row r="50" spans="1:6" x14ac:dyDescent="0.25">
      <c r="A50" s="79" t="s">
        <v>226</v>
      </c>
      <c r="B50" s="13">
        <v>275</v>
      </c>
      <c r="C50" s="80">
        <v>275</v>
      </c>
      <c r="E50" s="9">
        <f t="shared" si="4"/>
        <v>0</v>
      </c>
      <c r="F50" s="56">
        <f t="shared" si="5"/>
        <v>0</v>
      </c>
    </row>
    <row r="51" spans="1:6" x14ac:dyDescent="0.25">
      <c r="A51" s="79" t="s">
        <v>227</v>
      </c>
      <c r="B51" s="13">
        <v>350</v>
      </c>
      <c r="C51" s="80">
        <v>350</v>
      </c>
      <c r="E51" s="9">
        <f t="shared" si="4"/>
        <v>0</v>
      </c>
      <c r="F51" s="56">
        <f t="shared" si="5"/>
        <v>0</v>
      </c>
    </row>
    <row r="52" spans="1:6" x14ac:dyDescent="0.25">
      <c r="A52" s="79" t="s">
        <v>228</v>
      </c>
      <c r="B52" s="13">
        <v>275</v>
      </c>
      <c r="C52" s="80">
        <v>275</v>
      </c>
      <c r="E52" s="9">
        <f t="shared" si="4"/>
        <v>0</v>
      </c>
      <c r="F52" s="56">
        <f t="shared" si="5"/>
        <v>0</v>
      </c>
    </row>
    <row r="53" spans="1:6" x14ac:dyDescent="0.25">
      <c r="A53" s="79" t="s">
        <v>229</v>
      </c>
      <c r="B53" s="13">
        <v>350</v>
      </c>
      <c r="C53" s="80">
        <v>350</v>
      </c>
      <c r="E53" s="9">
        <f t="shared" si="4"/>
        <v>0</v>
      </c>
      <c r="F53" s="56">
        <f t="shared" si="5"/>
        <v>0</v>
      </c>
    </row>
    <row r="54" spans="1:6" x14ac:dyDescent="0.25">
      <c r="A54" s="79" t="s">
        <v>230</v>
      </c>
      <c r="B54" s="13">
        <v>425</v>
      </c>
      <c r="C54" s="80">
        <v>425</v>
      </c>
      <c r="E54" s="9">
        <f t="shared" si="4"/>
        <v>0</v>
      </c>
      <c r="F54" s="56">
        <f t="shared" si="5"/>
        <v>0</v>
      </c>
    </row>
    <row r="55" spans="1:6" x14ac:dyDescent="0.25">
      <c r="A55" s="79" t="s">
        <v>231</v>
      </c>
      <c r="B55" s="13">
        <v>425</v>
      </c>
      <c r="C55" s="80">
        <v>425</v>
      </c>
      <c r="E55" s="9">
        <f t="shared" si="4"/>
        <v>0</v>
      </c>
      <c r="F55" s="56">
        <f t="shared" si="5"/>
        <v>0</v>
      </c>
    </row>
    <row r="56" spans="1:6" x14ac:dyDescent="0.25">
      <c r="A56" s="79" t="s">
        <v>232</v>
      </c>
      <c r="B56" s="13">
        <v>525</v>
      </c>
      <c r="C56" s="80">
        <v>525</v>
      </c>
      <c r="E56" s="9">
        <f t="shared" si="4"/>
        <v>0</v>
      </c>
      <c r="F56" s="56">
        <f t="shared" si="5"/>
        <v>0</v>
      </c>
    </row>
    <row r="57" spans="1:6" x14ac:dyDescent="0.25">
      <c r="A57" s="79" t="s">
        <v>233</v>
      </c>
      <c r="B57" s="13">
        <v>625</v>
      </c>
      <c r="C57" s="80">
        <v>625</v>
      </c>
      <c r="E57" s="9">
        <f t="shared" si="4"/>
        <v>0</v>
      </c>
      <c r="F57" s="56">
        <f t="shared" si="5"/>
        <v>0</v>
      </c>
    </row>
    <row r="58" spans="1:6" x14ac:dyDescent="0.25">
      <c r="A58" s="79" t="s">
        <v>234</v>
      </c>
      <c r="B58" s="13">
        <v>500</v>
      </c>
      <c r="C58" s="80">
        <v>500</v>
      </c>
      <c r="E58" s="9">
        <f t="shared" si="4"/>
        <v>0</v>
      </c>
      <c r="F58" s="56">
        <f t="shared" si="5"/>
        <v>0</v>
      </c>
    </row>
    <row r="59" spans="1:6" x14ac:dyDescent="0.25">
      <c r="A59" s="79" t="s">
        <v>235</v>
      </c>
      <c r="B59" s="13">
        <v>1000</v>
      </c>
      <c r="C59" s="80">
        <v>1000</v>
      </c>
      <c r="E59" s="9">
        <f t="shared" si="4"/>
        <v>0</v>
      </c>
      <c r="F59" s="56">
        <f t="shared" si="5"/>
        <v>0</v>
      </c>
    </row>
    <row r="60" spans="1:6" x14ac:dyDescent="0.25">
      <c r="A60" s="79" t="s">
        <v>236</v>
      </c>
      <c r="B60" s="13">
        <v>2000</v>
      </c>
      <c r="C60" s="80">
        <v>2000</v>
      </c>
      <c r="E60" s="9">
        <f t="shared" si="4"/>
        <v>0</v>
      </c>
      <c r="F60" s="56">
        <f t="shared" si="5"/>
        <v>0</v>
      </c>
    </row>
    <row r="61" spans="1:6" x14ac:dyDescent="0.25">
      <c r="A61" s="79" t="s">
        <v>237</v>
      </c>
      <c r="B61" s="13">
        <v>3000</v>
      </c>
      <c r="C61" s="80">
        <v>3000</v>
      </c>
      <c r="E61" s="9">
        <f t="shared" si="4"/>
        <v>0</v>
      </c>
      <c r="F61" s="56">
        <f t="shared" si="5"/>
        <v>0</v>
      </c>
    </row>
    <row r="62" spans="1:6" x14ac:dyDescent="0.25">
      <c r="A62" s="79" t="s">
        <v>908</v>
      </c>
      <c r="B62" s="13">
        <v>0</v>
      </c>
      <c r="C62" s="80">
        <v>0</v>
      </c>
      <c r="E62" s="9">
        <f t="shared" si="4"/>
        <v>0</v>
      </c>
      <c r="F62" s="56"/>
    </row>
    <row r="63" spans="1:6" x14ac:dyDescent="0.25">
      <c r="A63" s="274" t="s">
        <v>238</v>
      </c>
      <c r="B63" s="275"/>
      <c r="C63" s="276"/>
      <c r="E63" s="9"/>
      <c r="F63" s="56"/>
    </row>
    <row r="64" spans="1:6" x14ac:dyDescent="0.25">
      <c r="A64" s="79" t="s">
        <v>239</v>
      </c>
      <c r="B64" s="13">
        <v>525</v>
      </c>
      <c r="C64" s="80">
        <v>525</v>
      </c>
      <c r="E64" s="9">
        <f t="shared" si="4"/>
        <v>0</v>
      </c>
      <c r="F64" s="56">
        <f t="shared" si="5"/>
        <v>0</v>
      </c>
    </row>
    <row r="65" spans="1:6" x14ac:dyDescent="0.25">
      <c r="A65" s="79" t="s">
        <v>240</v>
      </c>
      <c r="B65" s="13">
        <v>50</v>
      </c>
      <c r="C65" s="80">
        <v>50</v>
      </c>
      <c r="E65" s="9">
        <f t="shared" si="4"/>
        <v>0</v>
      </c>
      <c r="F65" s="56">
        <f t="shared" si="5"/>
        <v>0</v>
      </c>
    </row>
    <row r="66" spans="1:6" x14ac:dyDescent="0.25">
      <c r="A66" s="79" t="s">
        <v>241</v>
      </c>
      <c r="B66" s="13">
        <v>75</v>
      </c>
      <c r="C66" s="80">
        <v>75</v>
      </c>
      <c r="E66" s="9">
        <f t="shared" si="4"/>
        <v>0</v>
      </c>
      <c r="F66" s="56">
        <f t="shared" si="5"/>
        <v>0</v>
      </c>
    </row>
    <row r="67" spans="1:6" x14ac:dyDescent="0.25">
      <c r="A67" s="79" t="s">
        <v>242</v>
      </c>
      <c r="B67" s="13">
        <v>75</v>
      </c>
      <c r="C67" s="80">
        <v>75</v>
      </c>
      <c r="E67" s="9">
        <f t="shared" si="4"/>
        <v>0</v>
      </c>
      <c r="F67" s="56">
        <f t="shared" si="5"/>
        <v>0</v>
      </c>
    </row>
    <row r="68" spans="1:6" x14ac:dyDescent="0.25">
      <c r="A68" s="79" t="s">
        <v>243</v>
      </c>
      <c r="B68" s="13">
        <v>2000</v>
      </c>
      <c r="C68" s="80">
        <v>2000</v>
      </c>
      <c r="E68" s="9">
        <f t="shared" si="4"/>
        <v>0</v>
      </c>
      <c r="F68" s="56">
        <f t="shared" si="5"/>
        <v>0</v>
      </c>
    </row>
    <row r="69" spans="1:6" x14ac:dyDescent="0.25">
      <c r="A69" s="79" t="s">
        <v>244</v>
      </c>
      <c r="B69" s="13">
        <v>2500</v>
      </c>
      <c r="C69" s="80">
        <v>2500</v>
      </c>
      <c r="E69" s="9">
        <f t="shared" si="4"/>
        <v>0</v>
      </c>
      <c r="F69" s="56">
        <f t="shared" si="5"/>
        <v>0</v>
      </c>
    </row>
    <row r="70" spans="1:6" x14ac:dyDescent="0.25">
      <c r="A70" s="79" t="s">
        <v>245</v>
      </c>
      <c r="B70" s="13">
        <v>450</v>
      </c>
      <c r="C70" s="80">
        <v>450</v>
      </c>
      <c r="E70" s="9">
        <f t="shared" si="4"/>
        <v>0</v>
      </c>
      <c r="F70" s="56">
        <f t="shared" si="5"/>
        <v>0</v>
      </c>
    </row>
    <row r="71" spans="1:6" x14ac:dyDescent="0.25">
      <c r="A71" s="79" t="s">
        <v>246</v>
      </c>
      <c r="B71" s="13">
        <v>300</v>
      </c>
      <c r="C71" s="80">
        <v>300</v>
      </c>
      <c r="E71" s="9">
        <f t="shared" si="4"/>
        <v>0</v>
      </c>
      <c r="F71" s="56">
        <f t="shared" si="5"/>
        <v>0</v>
      </c>
    </row>
    <row r="72" spans="1:6" x14ac:dyDescent="0.25">
      <c r="A72" s="79" t="s">
        <v>247</v>
      </c>
      <c r="B72" s="13">
        <v>100</v>
      </c>
      <c r="C72" s="80">
        <v>100</v>
      </c>
      <c r="E72" s="9">
        <f t="shared" ref="E72:E116" si="6">C72-B72</f>
        <v>0</v>
      </c>
      <c r="F72" s="56">
        <f t="shared" ref="F72:F116" si="7">C72/B72-1</f>
        <v>0</v>
      </c>
    </row>
    <row r="73" spans="1:6" x14ac:dyDescent="0.25">
      <c r="A73" s="79" t="s">
        <v>248</v>
      </c>
      <c r="B73" s="13">
        <v>1250</v>
      </c>
      <c r="C73" s="81">
        <v>1250</v>
      </c>
      <c r="E73" s="9">
        <f t="shared" si="6"/>
        <v>0</v>
      </c>
      <c r="F73" s="56">
        <f t="shared" si="7"/>
        <v>0</v>
      </c>
    </row>
    <row r="74" spans="1:6" x14ac:dyDescent="0.25">
      <c r="A74" s="79" t="s">
        <v>249</v>
      </c>
      <c r="B74" s="13">
        <v>1250</v>
      </c>
      <c r="C74" s="81">
        <v>1000</v>
      </c>
      <c r="E74" s="9">
        <f t="shared" si="6"/>
        <v>-250</v>
      </c>
      <c r="F74" s="56">
        <f t="shared" si="7"/>
        <v>-0.19999999999999996</v>
      </c>
    </row>
    <row r="75" spans="1:6" x14ac:dyDescent="0.25">
      <c r="A75" s="79" t="s">
        <v>250</v>
      </c>
      <c r="B75" s="13">
        <v>1000</v>
      </c>
      <c r="C75" s="81">
        <v>900</v>
      </c>
      <c r="E75" s="9">
        <f t="shared" si="6"/>
        <v>-100</v>
      </c>
      <c r="F75" s="56">
        <f t="shared" si="7"/>
        <v>-9.9999999999999978E-2</v>
      </c>
    </row>
    <row r="76" spans="1:6" x14ac:dyDescent="0.25">
      <c r="A76" s="79" t="s">
        <v>251</v>
      </c>
      <c r="B76" s="13">
        <v>900</v>
      </c>
      <c r="C76" s="81">
        <v>750</v>
      </c>
      <c r="E76" s="9">
        <f t="shared" si="6"/>
        <v>-150</v>
      </c>
      <c r="F76" s="56">
        <f t="shared" si="7"/>
        <v>-0.16666666666666663</v>
      </c>
    </row>
    <row r="77" spans="1:6" x14ac:dyDescent="0.25">
      <c r="A77" s="79" t="s">
        <v>252</v>
      </c>
      <c r="B77" s="13">
        <v>750</v>
      </c>
      <c r="C77" s="81">
        <v>600</v>
      </c>
      <c r="E77" s="9">
        <f t="shared" si="6"/>
        <v>-150</v>
      </c>
      <c r="F77" s="56">
        <f t="shared" si="7"/>
        <v>-0.19999999999999996</v>
      </c>
    </row>
    <row r="78" spans="1:6" x14ac:dyDescent="0.25">
      <c r="A78" s="79" t="s">
        <v>253</v>
      </c>
      <c r="B78" s="13">
        <v>75</v>
      </c>
      <c r="C78" s="81">
        <v>100</v>
      </c>
      <c r="E78" s="9">
        <f t="shared" si="6"/>
        <v>25</v>
      </c>
      <c r="F78" s="56">
        <f t="shared" si="7"/>
        <v>0.33333333333333326</v>
      </c>
    </row>
    <row r="79" spans="1:6" x14ac:dyDescent="0.25">
      <c r="A79" s="79" t="s">
        <v>254</v>
      </c>
      <c r="B79" s="13" t="s">
        <v>255</v>
      </c>
      <c r="C79" s="82" t="s">
        <v>255</v>
      </c>
      <c r="E79" s="9"/>
      <c r="F79" s="56">
        <v>0</v>
      </c>
    </row>
    <row r="80" spans="1:6" x14ac:dyDescent="0.25">
      <c r="A80" s="79" t="s">
        <v>256</v>
      </c>
      <c r="B80" s="13">
        <v>625</v>
      </c>
      <c r="C80" s="81">
        <v>625</v>
      </c>
      <c r="E80" s="9">
        <f t="shared" si="6"/>
        <v>0</v>
      </c>
      <c r="F80" s="56">
        <f t="shared" si="7"/>
        <v>0</v>
      </c>
    </row>
    <row r="81" spans="1:6" x14ac:dyDescent="0.25">
      <c r="A81" s="79" t="s">
        <v>257</v>
      </c>
      <c r="B81" s="13">
        <v>625</v>
      </c>
      <c r="C81" s="81">
        <v>500</v>
      </c>
      <c r="E81" s="9">
        <f t="shared" si="6"/>
        <v>-125</v>
      </c>
      <c r="F81" s="56">
        <f t="shared" si="7"/>
        <v>-0.19999999999999996</v>
      </c>
    </row>
    <row r="82" spans="1:6" x14ac:dyDescent="0.25">
      <c r="A82" s="79" t="s">
        <v>258</v>
      </c>
      <c r="B82" s="13">
        <v>600</v>
      </c>
      <c r="C82" s="81">
        <v>450</v>
      </c>
      <c r="E82" s="9">
        <f t="shared" si="6"/>
        <v>-150</v>
      </c>
      <c r="F82" s="56">
        <f t="shared" si="7"/>
        <v>-0.25</v>
      </c>
    </row>
    <row r="83" spans="1:6" x14ac:dyDescent="0.25">
      <c r="A83" s="79" t="s">
        <v>259</v>
      </c>
      <c r="B83" s="13">
        <v>500</v>
      </c>
      <c r="C83" s="80">
        <v>375</v>
      </c>
      <c r="E83" s="9">
        <f t="shared" si="6"/>
        <v>-125</v>
      </c>
      <c r="F83" s="56">
        <f t="shared" si="7"/>
        <v>-0.25</v>
      </c>
    </row>
    <row r="84" spans="1:6" x14ac:dyDescent="0.25">
      <c r="A84" s="79" t="s">
        <v>260</v>
      </c>
      <c r="B84" s="13">
        <v>500</v>
      </c>
      <c r="C84" s="80">
        <v>300</v>
      </c>
      <c r="E84" s="9">
        <f t="shared" si="6"/>
        <v>-200</v>
      </c>
      <c r="F84" s="56">
        <f t="shared" si="7"/>
        <v>-0.4</v>
      </c>
    </row>
    <row r="85" spans="1:6" x14ac:dyDescent="0.25">
      <c r="A85" s="79" t="s">
        <v>261</v>
      </c>
      <c r="B85" s="13">
        <v>37.5</v>
      </c>
      <c r="C85" s="80">
        <v>50</v>
      </c>
      <c r="E85" s="9">
        <f t="shared" si="6"/>
        <v>12.5</v>
      </c>
      <c r="F85" s="56">
        <f t="shared" si="7"/>
        <v>0.33333333333333326</v>
      </c>
    </row>
    <row r="86" spans="1:6" x14ac:dyDescent="0.25">
      <c r="A86" s="83" t="s">
        <v>602</v>
      </c>
      <c r="B86" s="22" t="s">
        <v>255</v>
      </c>
      <c r="C86" s="84" t="s">
        <v>255</v>
      </c>
      <c r="E86" s="9"/>
      <c r="F86" s="56">
        <v>0</v>
      </c>
    </row>
    <row r="87" spans="1:6" x14ac:dyDescent="0.25">
      <c r="A87" s="79" t="s">
        <v>262</v>
      </c>
      <c r="B87" s="13">
        <v>100</v>
      </c>
      <c r="C87" s="80">
        <v>100</v>
      </c>
      <c r="E87" s="9">
        <f t="shared" si="6"/>
        <v>0</v>
      </c>
      <c r="F87" s="56">
        <f t="shared" si="7"/>
        <v>0</v>
      </c>
    </row>
    <row r="88" spans="1:6" x14ac:dyDescent="0.25">
      <c r="A88" s="79" t="s">
        <v>263</v>
      </c>
      <c r="B88" s="13">
        <v>115</v>
      </c>
      <c r="C88" s="80">
        <v>115</v>
      </c>
      <c r="E88" s="9">
        <f t="shared" si="6"/>
        <v>0</v>
      </c>
      <c r="F88" s="56">
        <f t="shared" si="7"/>
        <v>0</v>
      </c>
    </row>
    <row r="89" spans="1:6" x14ac:dyDescent="0.25">
      <c r="A89" s="79" t="s">
        <v>264</v>
      </c>
      <c r="B89" s="13">
        <v>75</v>
      </c>
      <c r="C89" s="80">
        <v>75</v>
      </c>
      <c r="E89" s="9">
        <f t="shared" si="6"/>
        <v>0</v>
      </c>
      <c r="F89" s="56">
        <f t="shared" si="7"/>
        <v>0</v>
      </c>
    </row>
    <row r="90" spans="1:6" x14ac:dyDescent="0.25">
      <c r="A90" s="79" t="s">
        <v>265</v>
      </c>
      <c r="B90" s="13">
        <v>25</v>
      </c>
      <c r="C90" s="80">
        <v>25</v>
      </c>
      <c r="E90" s="9">
        <f t="shared" si="6"/>
        <v>0</v>
      </c>
      <c r="F90" s="56">
        <f t="shared" si="7"/>
        <v>0</v>
      </c>
    </row>
    <row r="91" spans="1:6" x14ac:dyDescent="0.25">
      <c r="A91" s="79" t="s">
        <v>266</v>
      </c>
      <c r="B91" s="13">
        <v>300</v>
      </c>
      <c r="C91" s="80">
        <v>300</v>
      </c>
      <c r="E91" s="9">
        <f t="shared" si="6"/>
        <v>0</v>
      </c>
      <c r="F91" s="56">
        <f t="shared" si="7"/>
        <v>0</v>
      </c>
    </row>
    <row r="92" spans="1:6" x14ac:dyDescent="0.25">
      <c r="A92" s="79" t="s">
        <v>267</v>
      </c>
      <c r="B92" s="13">
        <v>250</v>
      </c>
      <c r="C92" s="80">
        <v>250</v>
      </c>
      <c r="E92" s="9">
        <f t="shared" si="6"/>
        <v>0</v>
      </c>
      <c r="F92" s="56">
        <f t="shared" si="7"/>
        <v>0</v>
      </c>
    </row>
    <row r="93" spans="1:6" x14ac:dyDescent="0.25">
      <c r="A93" s="79" t="s">
        <v>268</v>
      </c>
      <c r="B93" s="13">
        <v>200</v>
      </c>
      <c r="C93" s="80">
        <v>200</v>
      </c>
      <c r="E93" s="9">
        <f t="shared" si="6"/>
        <v>0</v>
      </c>
      <c r="F93" s="56">
        <f t="shared" si="7"/>
        <v>0</v>
      </c>
    </row>
    <row r="94" spans="1:6" x14ac:dyDescent="0.25">
      <c r="A94" s="79" t="s">
        <v>269</v>
      </c>
      <c r="B94" s="13">
        <v>175</v>
      </c>
      <c r="C94" s="81">
        <v>175</v>
      </c>
      <c r="E94" s="9">
        <f t="shared" si="6"/>
        <v>0</v>
      </c>
      <c r="F94" s="56">
        <f t="shared" si="7"/>
        <v>0</v>
      </c>
    </row>
    <row r="95" spans="1:6" x14ac:dyDescent="0.25">
      <c r="A95" s="79" t="s">
        <v>270</v>
      </c>
      <c r="B95" s="13">
        <v>150</v>
      </c>
      <c r="C95" s="81">
        <v>150</v>
      </c>
      <c r="E95" s="9">
        <f t="shared" si="6"/>
        <v>0</v>
      </c>
      <c r="F95" s="56">
        <f t="shared" si="7"/>
        <v>0</v>
      </c>
    </row>
    <row r="96" spans="1:6" x14ac:dyDescent="0.25">
      <c r="A96" s="79" t="s">
        <v>271</v>
      </c>
      <c r="B96" s="13">
        <v>18</v>
      </c>
      <c r="C96" s="81">
        <v>20</v>
      </c>
      <c r="E96" s="9">
        <f t="shared" si="6"/>
        <v>2</v>
      </c>
      <c r="F96" s="56">
        <f t="shared" si="7"/>
        <v>0.11111111111111116</v>
      </c>
    </row>
    <row r="97" spans="1:6" x14ac:dyDescent="0.25">
      <c r="A97" s="79" t="s">
        <v>272</v>
      </c>
      <c r="B97" s="13" t="s">
        <v>255</v>
      </c>
      <c r="C97" s="82" t="s">
        <v>255</v>
      </c>
      <c r="E97" s="9"/>
      <c r="F97" s="56">
        <v>0</v>
      </c>
    </row>
    <row r="98" spans="1:6" x14ac:dyDescent="0.25">
      <c r="A98" s="79" t="s">
        <v>273</v>
      </c>
      <c r="B98" s="13">
        <v>150</v>
      </c>
      <c r="C98" s="81">
        <v>150</v>
      </c>
      <c r="E98" s="9">
        <f t="shared" si="6"/>
        <v>0</v>
      </c>
      <c r="F98" s="56">
        <f t="shared" si="7"/>
        <v>0</v>
      </c>
    </row>
    <row r="99" spans="1:6" x14ac:dyDescent="0.25">
      <c r="A99" s="79" t="s">
        <v>274</v>
      </c>
      <c r="B99" s="13">
        <v>125</v>
      </c>
      <c r="C99" s="81">
        <v>125</v>
      </c>
      <c r="E99" s="9">
        <f t="shared" si="6"/>
        <v>0</v>
      </c>
      <c r="F99" s="56">
        <f t="shared" si="7"/>
        <v>0</v>
      </c>
    </row>
    <row r="100" spans="1:6" x14ac:dyDescent="0.25">
      <c r="A100" s="79" t="s">
        <v>275</v>
      </c>
      <c r="B100" s="13">
        <v>100</v>
      </c>
      <c r="C100" s="80">
        <v>100</v>
      </c>
      <c r="E100" s="9">
        <f t="shared" si="6"/>
        <v>0</v>
      </c>
      <c r="F100" s="56">
        <f t="shared" si="7"/>
        <v>0</v>
      </c>
    </row>
    <row r="101" spans="1:6" x14ac:dyDescent="0.25">
      <c r="A101" s="79" t="s">
        <v>276</v>
      </c>
      <c r="B101" s="13">
        <v>87.5</v>
      </c>
      <c r="C101" s="80">
        <v>87.5</v>
      </c>
      <c r="E101" s="9">
        <f t="shared" si="6"/>
        <v>0</v>
      </c>
      <c r="F101" s="56">
        <f t="shared" si="7"/>
        <v>0</v>
      </c>
    </row>
    <row r="102" spans="1:6" x14ac:dyDescent="0.25">
      <c r="A102" s="79" t="s">
        <v>277</v>
      </c>
      <c r="B102" s="13">
        <v>75</v>
      </c>
      <c r="C102" s="80">
        <v>75</v>
      </c>
      <c r="E102" s="9">
        <f t="shared" si="6"/>
        <v>0</v>
      </c>
      <c r="F102" s="56">
        <f t="shared" si="7"/>
        <v>0</v>
      </c>
    </row>
    <row r="103" spans="1:6" x14ac:dyDescent="0.25">
      <c r="A103" s="79" t="s">
        <v>604</v>
      </c>
      <c r="B103" s="13">
        <v>10</v>
      </c>
      <c r="C103" s="80">
        <v>10</v>
      </c>
      <c r="E103" s="9">
        <f t="shared" si="6"/>
        <v>0</v>
      </c>
      <c r="F103" s="56">
        <f t="shared" si="7"/>
        <v>0</v>
      </c>
    </row>
    <row r="104" spans="1:6" x14ac:dyDescent="0.25">
      <c r="A104" s="83" t="s">
        <v>603</v>
      </c>
      <c r="B104" s="22" t="s">
        <v>255</v>
      </c>
      <c r="C104" s="84" t="s">
        <v>255</v>
      </c>
      <c r="E104" s="9"/>
      <c r="F104" s="56">
        <v>0</v>
      </c>
    </row>
    <row r="105" spans="1:6" x14ac:dyDescent="0.25">
      <c r="A105" s="79" t="s">
        <v>278</v>
      </c>
      <c r="B105" s="13">
        <v>250</v>
      </c>
      <c r="C105" s="80">
        <v>250</v>
      </c>
      <c r="E105" s="9">
        <f t="shared" si="6"/>
        <v>0</v>
      </c>
      <c r="F105" s="56">
        <f t="shared" si="7"/>
        <v>0</v>
      </c>
    </row>
    <row r="106" spans="1:6" x14ac:dyDescent="0.25">
      <c r="A106" s="79" t="s">
        <v>279</v>
      </c>
      <c r="B106" s="13">
        <v>500</v>
      </c>
      <c r="C106" s="80">
        <v>500</v>
      </c>
      <c r="E106" s="9">
        <f t="shared" si="6"/>
        <v>0</v>
      </c>
      <c r="F106" s="56">
        <f t="shared" si="7"/>
        <v>0</v>
      </c>
    </row>
    <row r="107" spans="1:6" x14ac:dyDescent="0.25">
      <c r="A107" s="79" t="s">
        <v>280</v>
      </c>
      <c r="B107" s="13">
        <v>25</v>
      </c>
      <c r="C107" s="80">
        <v>25</v>
      </c>
      <c r="E107" s="9">
        <f t="shared" si="6"/>
        <v>0</v>
      </c>
      <c r="F107" s="56">
        <f t="shared" si="7"/>
        <v>0</v>
      </c>
    </row>
    <row r="108" spans="1:6" x14ac:dyDescent="0.25">
      <c r="A108" s="79" t="s">
        <v>281</v>
      </c>
      <c r="B108" s="13">
        <v>20</v>
      </c>
      <c r="C108" s="80">
        <v>20</v>
      </c>
      <c r="E108" s="9">
        <f t="shared" si="6"/>
        <v>0</v>
      </c>
      <c r="F108" s="56">
        <f t="shared" si="7"/>
        <v>0</v>
      </c>
    </row>
    <row r="109" spans="1:6" x14ac:dyDescent="0.25">
      <c r="A109" s="274" t="s">
        <v>282</v>
      </c>
      <c r="B109" s="275"/>
      <c r="C109" s="276"/>
      <c r="E109" s="9"/>
      <c r="F109" s="56"/>
    </row>
    <row r="110" spans="1:6" x14ac:dyDescent="0.25">
      <c r="A110" s="79" t="s">
        <v>283</v>
      </c>
      <c r="B110" s="13">
        <v>1000</v>
      </c>
      <c r="C110" s="80">
        <v>1000</v>
      </c>
      <c r="E110" s="9">
        <f t="shared" si="6"/>
        <v>0</v>
      </c>
      <c r="F110" s="56">
        <f t="shared" si="7"/>
        <v>0</v>
      </c>
    </row>
    <row r="111" spans="1:6" x14ac:dyDescent="0.25">
      <c r="A111" s="79" t="s">
        <v>284</v>
      </c>
      <c r="B111" s="13">
        <v>20</v>
      </c>
      <c r="C111" s="80">
        <v>20</v>
      </c>
      <c r="E111" s="9">
        <f t="shared" si="6"/>
        <v>0</v>
      </c>
      <c r="F111" s="56">
        <f t="shared" si="7"/>
        <v>0</v>
      </c>
    </row>
    <row r="112" spans="1:6" x14ac:dyDescent="0.25">
      <c r="A112" s="79" t="s">
        <v>285</v>
      </c>
      <c r="B112" s="13">
        <v>25</v>
      </c>
      <c r="C112" s="80">
        <v>25</v>
      </c>
      <c r="E112" s="9">
        <f t="shared" si="6"/>
        <v>0</v>
      </c>
      <c r="F112" s="56">
        <f t="shared" si="7"/>
        <v>0</v>
      </c>
    </row>
    <row r="113" spans="1:6" x14ac:dyDescent="0.25">
      <c r="A113" s="79" t="s">
        <v>286</v>
      </c>
      <c r="B113" s="13">
        <v>25</v>
      </c>
      <c r="C113" s="80">
        <v>25</v>
      </c>
      <c r="E113" s="9">
        <f t="shared" si="6"/>
        <v>0</v>
      </c>
      <c r="F113" s="56">
        <f t="shared" si="7"/>
        <v>0</v>
      </c>
    </row>
    <row r="114" spans="1:6" x14ac:dyDescent="0.25">
      <c r="A114" s="79" t="s">
        <v>287</v>
      </c>
      <c r="B114" s="13">
        <v>25</v>
      </c>
      <c r="C114" s="80">
        <v>25</v>
      </c>
      <c r="E114" s="9">
        <f t="shared" si="6"/>
        <v>0</v>
      </c>
      <c r="F114" s="56">
        <f t="shared" si="7"/>
        <v>0</v>
      </c>
    </row>
    <row r="115" spans="1:6" x14ac:dyDescent="0.25">
      <c r="A115" s="79" t="s">
        <v>288</v>
      </c>
      <c r="B115" s="13" t="s">
        <v>289</v>
      </c>
      <c r="C115" s="84" t="s">
        <v>289</v>
      </c>
      <c r="E115" s="9"/>
      <c r="F115" s="56"/>
    </row>
    <row r="116" spans="1:6" x14ac:dyDescent="0.25">
      <c r="A116" s="79" t="s">
        <v>290</v>
      </c>
      <c r="B116" s="13">
        <v>250</v>
      </c>
      <c r="C116" s="80">
        <v>250</v>
      </c>
      <c r="E116" s="9">
        <f t="shared" si="6"/>
        <v>0</v>
      </c>
      <c r="F116" s="56">
        <f t="shared" si="7"/>
        <v>0</v>
      </c>
    </row>
    <row r="117" spans="1:6" ht="15.75" thickBot="1" x14ac:dyDescent="0.3">
      <c r="A117" s="85" t="s">
        <v>291</v>
      </c>
      <c r="B117" s="18" t="s">
        <v>292</v>
      </c>
      <c r="C117" s="86" t="s">
        <v>292</v>
      </c>
      <c r="E117" s="9"/>
      <c r="F117" s="56"/>
    </row>
    <row r="119" spans="1:6" x14ac:dyDescent="0.25">
      <c r="A119" s="20" t="s">
        <v>36</v>
      </c>
    </row>
  </sheetData>
  <mergeCells count="4">
    <mergeCell ref="A3:C3"/>
    <mergeCell ref="A1:C1"/>
    <mergeCell ref="A63:C63"/>
    <mergeCell ref="A109:C109"/>
  </mergeCells>
  <pageMargins left="0.7" right="0.7" top="0.75" bottom="0.75" header="0.3" footer="0.3"/>
  <pageSetup scale="8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61"/>
  <sheetViews>
    <sheetView zoomScaleNormal="100" zoomScaleSheetLayoutView="100" workbookViewId="0">
      <selection activeCell="E2" sqref="E2:F4"/>
    </sheetView>
  </sheetViews>
  <sheetFormatPr defaultColWidth="8.7109375" defaultRowHeight="15" x14ac:dyDescent="0.25"/>
  <cols>
    <col min="1" max="1" width="67.85546875" style="5" bestFit="1" customWidth="1"/>
    <col min="2" max="2" width="13" style="5" bestFit="1" customWidth="1"/>
    <col min="3" max="3" width="13" style="5" customWidth="1"/>
    <col min="4" max="4" width="8.7109375" style="2"/>
    <col min="5" max="5" width="9" style="2" bestFit="1" customWidth="1"/>
    <col min="6" max="6" width="9.5703125" style="2" bestFit="1" customWidth="1"/>
    <col min="7" max="16384" width="8.7109375" style="2"/>
  </cols>
  <sheetData>
    <row r="1" spans="1:6" ht="45" customHeight="1" x14ac:dyDescent="0.35">
      <c r="A1" s="256" t="s">
        <v>907</v>
      </c>
      <c r="B1" s="257"/>
      <c r="C1" s="258"/>
    </row>
    <row r="2" spans="1:6" s="3" customFormat="1" ht="15.75" x14ac:dyDescent="0.25">
      <c r="A2" s="103" t="s">
        <v>1</v>
      </c>
      <c r="B2" s="26">
        <v>2024</v>
      </c>
      <c r="C2" s="104">
        <v>2025</v>
      </c>
      <c r="E2" s="55" t="s">
        <v>866</v>
      </c>
      <c r="F2" s="55" t="s">
        <v>867</v>
      </c>
    </row>
    <row r="3" spans="1:6" x14ac:dyDescent="0.25">
      <c r="A3" s="271" t="s">
        <v>293</v>
      </c>
      <c r="B3" s="272"/>
      <c r="C3" s="273"/>
      <c r="D3" s="21"/>
    </row>
    <row r="4" spans="1:6" x14ac:dyDescent="0.25">
      <c r="A4" s="131" t="s">
        <v>878</v>
      </c>
      <c r="B4" s="17">
        <v>30</v>
      </c>
      <c r="C4" s="126">
        <v>30</v>
      </c>
      <c r="E4" s="9">
        <f t="shared" ref="E4" si="0">C4-B4</f>
        <v>0</v>
      </c>
      <c r="F4" s="56">
        <f t="shared" ref="F4" si="1">C4/B4-1</f>
        <v>0</v>
      </c>
    </row>
    <row r="5" spans="1:6" x14ac:dyDescent="0.25">
      <c r="A5" s="131" t="s">
        <v>879</v>
      </c>
      <c r="B5" s="17">
        <v>45</v>
      </c>
      <c r="C5" s="126">
        <v>45</v>
      </c>
      <c r="E5" s="9">
        <f t="shared" ref="E5:E58" si="2">C5-B5</f>
        <v>0</v>
      </c>
      <c r="F5" s="56">
        <f t="shared" ref="F5:F58" si="3">C5/B5-1</f>
        <v>0</v>
      </c>
    </row>
    <row r="6" spans="1:6" x14ac:dyDescent="0.25">
      <c r="A6" s="131" t="s">
        <v>846</v>
      </c>
      <c r="B6" s="17"/>
      <c r="C6" s="126">
        <v>60</v>
      </c>
      <c r="E6" s="9">
        <f t="shared" si="2"/>
        <v>60</v>
      </c>
      <c r="F6" s="56"/>
    </row>
    <row r="7" spans="1:6" x14ac:dyDescent="0.25">
      <c r="A7" s="131" t="s">
        <v>884</v>
      </c>
      <c r="B7" s="17"/>
      <c r="C7" s="126">
        <v>90</v>
      </c>
      <c r="E7" s="9">
        <f t="shared" si="2"/>
        <v>90</v>
      </c>
      <c r="F7" s="56"/>
    </row>
    <row r="8" spans="1:6" x14ac:dyDescent="0.25">
      <c r="A8" s="131" t="s">
        <v>832</v>
      </c>
      <c r="B8" s="8">
        <v>7.6499999999999999E-2</v>
      </c>
      <c r="C8" s="138">
        <v>7.6499999999999999E-2</v>
      </c>
      <c r="E8" s="9"/>
      <c r="F8" s="56"/>
    </row>
    <row r="9" spans="1:6" x14ac:dyDescent="0.25">
      <c r="A9" s="259" t="s">
        <v>86</v>
      </c>
      <c r="B9" s="260"/>
      <c r="C9" s="261"/>
      <c r="D9" s="21"/>
      <c r="E9" s="9"/>
      <c r="F9" s="56"/>
    </row>
    <row r="10" spans="1:6" ht="15" customHeight="1" x14ac:dyDescent="0.25">
      <c r="A10" s="131" t="s">
        <v>880</v>
      </c>
      <c r="B10" s="27">
        <f>41.48*1.5</f>
        <v>62.22</v>
      </c>
      <c r="C10" s="139">
        <f>42.31*1.5</f>
        <v>63.465000000000003</v>
      </c>
      <c r="D10" s="9"/>
      <c r="E10" s="9">
        <f t="shared" si="2"/>
        <v>1.2450000000000045</v>
      </c>
      <c r="F10" s="56">
        <f t="shared" si="3"/>
        <v>2.0009643201543081E-2</v>
      </c>
    </row>
    <row r="11" spans="1:6" x14ac:dyDescent="0.25">
      <c r="A11" s="131" t="s">
        <v>881</v>
      </c>
      <c r="B11" s="27">
        <f>41.48*2.5</f>
        <v>103.69999999999999</v>
      </c>
      <c r="C11" s="139">
        <f>42.31*2.5</f>
        <v>105.77500000000001</v>
      </c>
      <c r="E11" s="9">
        <f t="shared" si="2"/>
        <v>2.0750000000000171</v>
      </c>
      <c r="F11" s="56">
        <f t="shared" si="3"/>
        <v>2.0009643201543081E-2</v>
      </c>
    </row>
    <row r="12" spans="1:6" x14ac:dyDescent="0.25">
      <c r="A12" s="131" t="s">
        <v>882</v>
      </c>
      <c r="B12" s="27">
        <v>40</v>
      </c>
      <c r="C12" s="139">
        <v>40</v>
      </c>
      <c r="E12" s="9">
        <f t="shared" ref="E12:E13" si="4">C12-B12</f>
        <v>0</v>
      </c>
      <c r="F12" s="56">
        <f t="shared" ref="F12:F13" si="5">C12/B12-1</f>
        <v>0</v>
      </c>
    </row>
    <row r="13" spans="1:6" x14ac:dyDescent="0.25">
      <c r="A13" s="131" t="s">
        <v>883</v>
      </c>
      <c r="B13" s="27">
        <f>25.24*2.5</f>
        <v>63.099999999999994</v>
      </c>
      <c r="C13" s="139">
        <f>25.75*2.5</f>
        <v>64.375</v>
      </c>
      <c r="E13" s="9">
        <f t="shared" si="4"/>
        <v>1.2750000000000057</v>
      </c>
      <c r="F13" s="56">
        <f t="shared" si="5"/>
        <v>2.0206022187004846E-2</v>
      </c>
    </row>
    <row r="14" spans="1:6" x14ac:dyDescent="0.25">
      <c r="A14" s="131" t="s">
        <v>833</v>
      </c>
      <c r="B14" s="8">
        <v>7.6499999999999999E-2</v>
      </c>
      <c r="C14" s="138">
        <v>7.6499999999999999E-2</v>
      </c>
      <c r="E14" s="9">
        <f t="shared" si="2"/>
        <v>0</v>
      </c>
      <c r="F14" s="56">
        <f t="shared" si="3"/>
        <v>0</v>
      </c>
    </row>
    <row r="15" spans="1:6" x14ac:dyDescent="0.25">
      <c r="A15" s="131" t="s">
        <v>847</v>
      </c>
      <c r="B15" s="15">
        <v>250</v>
      </c>
      <c r="C15" s="95">
        <v>250</v>
      </c>
      <c r="E15" s="9">
        <f t="shared" si="2"/>
        <v>0</v>
      </c>
      <c r="F15" s="56">
        <f t="shared" si="3"/>
        <v>0</v>
      </c>
    </row>
    <row r="16" spans="1:6" x14ac:dyDescent="0.25">
      <c r="A16" s="131" t="s">
        <v>848</v>
      </c>
      <c r="B16" s="15">
        <v>120</v>
      </c>
      <c r="C16" s="95">
        <v>120</v>
      </c>
      <c r="E16" s="9">
        <f t="shared" si="2"/>
        <v>0</v>
      </c>
      <c r="F16" s="56">
        <f t="shared" si="3"/>
        <v>0</v>
      </c>
    </row>
    <row r="17" spans="1:6" x14ac:dyDescent="0.25">
      <c r="A17" s="131" t="s">
        <v>849</v>
      </c>
      <c r="B17" s="15">
        <v>85</v>
      </c>
      <c r="C17" s="95">
        <v>85</v>
      </c>
      <c r="E17" s="9">
        <f t="shared" si="2"/>
        <v>0</v>
      </c>
      <c r="F17" s="56">
        <f t="shared" si="3"/>
        <v>0</v>
      </c>
    </row>
    <row r="18" spans="1:6" x14ac:dyDescent="0.25">
      <c r="A18" s="131" t="s">
        <v>850</v>
      </c>
      <c r="B18" s="15">
        <v>125</v>
      </c>
      <c r="C18" s="95">
        <v>125</v>
      </c>
      <c r="E18" s="9">
        <f t="shared" si="2"/>
        <v>0</v>
      </c>
      <c r="F18" s="56">
        <f t="shared" si="3"/>
        <v>0</v>
      </c>
    </row>
    <row r="19" spans="1:6" x14ac:dyDescent="0.25">
      <c r="A19" s="131" t="s">
        <v>851</v>
      </c>
      <c r="B19" s="15">
        <v>600</v>
      </c>
      <c r="C19" s="95">
        <v>600</v>
      </c>
      <c r="E19" s="9">
        <f t="shared" si="2"/>
        <v>0</v>
      </c>
      <c r="F19" s="56">
        <f t="shared" si="3"/>
        <v>0</v>
      </c>
    </row>
    <row r="20" spans="1:6" x14ac:dyDescent="0.25">
      <c r="A20" s="131" t="s">
        <v>852</v>
      </c>
      <c r="B20" s="15">
        <v>75</v>
      </c>
      <c r="C20" s="95">
        <v>75</v>
      </c>
      <c r="E20" s="9">
        <f t="shared" si="2"/>
        <v>0</v>
      </c>
      <c r="F20" s="56">
        <f t="shared" si="3"/>
        <v>0</v>
      </c>
    </row>
    <row r="21" spans="1:6" x14ac:dyDescent="0.25">
      <c r="A21" s="131" t="s">
        <v>853</v>
      </c>
      <c r="B21" s="8">
        <v>0.12</v>
      </c>
      <c r="C21" s="138">
        <v>0.12</v>
      </c>
      <c r="E21" s="9">
        <f t="shared" si="2"/>
        <v>0</v>
      </c>
      <c r="F21" s="56">
        <f t="shared" si="3"/>
        <v>0</v>
      </c>
    </row>
    <row r="22" spans="1:6" x14ac:dyDescent="0.25">
      <c r="A22" s="262" t="s">
        <v>95</v>
      </c>
      <c r="B22" s="263"/>
      <c r="C22" s="264"/>
      <c r="D22" s="21"/>
      <c r="E22" s="9"/>
      <c r="F22" s="56"/>
    </row>
    <row r="23" spans="1:6" x14ac:dyDescent="0.25">
      <c r="A23" s="132" t="s">
        <v>845</v>
      </c>
      <c r="B23" s="7">
        <v>63.694200000000002</v>
      </c>
      <c r="C23" s="145">
        <v>65.605099999999993</v>
      </c>
      <c r="E23" s="9">
        <f t="shared" si="2"/>
        <v>1.9108999999999909</v>
      </c>
      <c r="F23" s="56">
        <f t="shared" si="3"/>
        <v>3.0001161801231468E-2</v>
      </c>
    </row>
    <row r="24" spans="1:6" x14ac:dyDescent="0.25">
      <c r="A24" s="132" t="s">
        <v>844</v>
      </c>
      <c r="B24" s="7">
        <v>72.611400000000003</v>
      </c>
      <c r="C24" s="145">
        <v>74.7898</v>
      </c>
      <c r="E24" s="9">
        <f t="shared" si="2"/>
        <v>2.1783999999999963</v>
      </c>
      <c r="F24" s="56">
        <f t="shared" si="3"/>
        <v>3.0000798772644499E-2</v>
      </c>
    </row>
    <row r="25" spans="1:6" x14ac:dyDescent="0.25">
      <c r="A25" s="132" t="s">
        <v>843</v>
      </c>
      <c r="B25" s="7">
        <v>82.776799999999994</v>
      </c>
      <c r="C25" s="145">
        <v>85.260099999999994</v>
      </c>
      <c r="E25" s="9">
        <f t="shared" si="2"/>
        <v>2.4832999999999998</v>
      </c>
      <c r="F25" s="56">
        <f t="shared" si="3"/>
        <v>2.9999951677281533E-2</v>
      </c>
    </row>
    <row r="26" spans="1:6" x14ac:dyDescent="0.25">
      <c r="A26" s="132" t="s">
        <v>842</v>
      </c>
      <c r="B26" s="7">
        <v>94.365700000000004</v>
      </c>
      <c r="C26" s="145">
        <v>97.196600000000004</v>
      </c>
      <c r="E26" s="9">
        <f t="shared" si="2"/>
        <v>2.8308999999999997</v>
      </c>
      <c r="F26" s="56">
        <f t="shared" si="3"/>
        <v>2.9999247607976232E-2</v>
      </c>
    </row>
    <row r="27" spans="1:6" x14ac:dyDescent="0.25">
      <c r="A27" s="132" t="s">
        <v>841</v>
      </c>
      <c r="B27" s="7">
        <v>106.157</v>
      </c>
      <c r="C27" s="145">
        <v>109.34180000000001</v>
      </c>
      <c r="E27" s="9">
        <f t="shared" si="2"/>
        <v>3.1848000000000098</v>
      </c>
      <c r="F27" s="56">
        <f t="shared" si="3"/>
        <v>3.0000847800898844E-2</v>
      </c>
    </row>
    <row r="28" spans="1:6" x14ac:dyDescent="0.25">
      <c r="A28" s="132" t="s">
        <v>840</v>
      </c>
      <c r="B28" s="7">
        <v>121.01900000000001</v>
      </c>
      <c r="C28" s="145">
        <v>124.64960000000001</v>
      </c>
      <c r="E28" s="9">
        <f t="shared" si="2"/>
        <v>3.6306000000000012</v>
      </c>
      <c r="F28" s="56">
        <f t="shared" si="3"/>
        <v>3.0000247894958587E-2</v>
      </c>
    </row>
    <row r="29" spans="1:6" x14ac:dyDescent="0.25">
      <c r="A29" s="132" t="s">
        <v>839</v>
      </c>
      <c r="B29" s="7">
        <v>137.9614</v>
      </c>
      <c r="C29" s="145">
        <v>142.1001</v>
      </c>
      <c r="E29" s="9">
        <f t="shared" si="2"/>
        <v>4.1387</v>
      </c>
      <c r="F29" s="56">
        <f t="shared" si="3"/>
        <v>2.9998970726594631E-2</v>
      </c>
    </row>
    <row r="30" spans="1:6" x14ac:dyDescent="0.25">
      <c r="A30" s="132" t="s">
        <v>838</v>
      </c>
      <c r="B30" s="7">
        <v>157.27610000000001</v>
      </c>
      <c r="C30" s="145">
        <v>161.99430000000001</v>
      </c>
      <c r="E30" s="9">
        <f t="shared" si="2"/>
        <v>4.718199999999996</v>
      </c>
      <c r="F30" s="56">
        <f t="shared" si="3"/>
        <v>2.9999472265652471E-2</v>
      </c>
    </row>
    <row r="31" spans="1:6" x14ac:dyDescent="0.25">
      <c r="A31" s="132" t="s">
        <v>834</v>
      </c>
      <c r="B31" s="10">
        <v>1.4500000000000001E-2</v>
      </c>
      <c r="C31" s="140">
        <v>1.4500000000000001E-2</v>
      </c>
      <c r="E31" s="9">
        <f t="shared" si="2"/>
        <v>0</v>
      </c>
      <c r="F31" s="56">
        <f t="shared" si="3"/>
        <v>0</v>
      </c>
    </row>
    <row r="32" spans="1:6" x14ac:dyDescent="0.25">
      <c r="A32" s="132" t="s">
        <v>837</v>
      </c>
      <c r="B32" s="7">
        <v>6.18</v>
      </c>
      <c r="C32" s="133">
        <v>6.18</v>
      </c>
      <c r="E32" s="9">
        <f t="shared" si="2"/>
        <v>0</v>
      </c>
      <c r="F32" s="56">
        <f t="shared" si="3"/>
        <v>0</v>
      </c>
    </row>
    <row r="33" spans="1:6" x14ac:dyDescent="0.25">
      <c r="A33" s="132" t="s">
        <v>836</v>
      </c>
      <c r="B33" s="7">
        <v>25</v>
      </c>
      <c r="C33" s="133">
        <v>25</v>
      </c>
      <c r="E33" s="9">
        <f t="shared" si="2"/>
        <v>0</v>
      </c>
      <c r="F33" s="56">
        <f t="shared" si="3"/>
        <v>0</v>
      </c>
    </row>
    <row r="34" spans="1:6" x14ac:dyDescent="0.25">
      <c r="A34" s="265" t="s">
        <v>97</v>
      </c>
      <c r="B34" s="266"/>
      <c r="C34" s="267"/>
      <c r="D34" s="21"/>
      <c r="E34" s="9"/>
      <c r="F34" s="56"/>
    </row>
    <row r="35" spans="1:6" x14ac:dyDescent="0.25">
      <c r="A35" s="141" t="s">
        <v>885</v>
      </c>
      <c r="B35" s="17">
        <v>34.830000000000005</v>
      </c>
      <c r="C35" s="81">
        <v>35.700000000000003</v>
      </c>
      <c r="E35" s="9">
        <f t="shared" si="2"/>
        <v>0.86999999999999744</v>
      </c>
      <c r="F35" s="56">
        <f t="shared" si="3"/>
        <v>2.4978466838931901E-2</v>
      </c>
    </row>
    <row r="36" spans="1:6" x14ac:dyDescent="0.25">
      <c r="A36" s="141" t="s">
        <v>886</v>
      </c>
      <c r="B36" s="17">
        <v>40.965000000000003</v>
      </c>
      <c r="C36" s="81">
        <v>41.984999999999999</v>
      </c>
      <c r="E36" s="9">
        <f t="shared" si="2"/>
        <v>1.019999999999996</v>
      </c>
      <c r="F36" s="56">
        <f t="shared" si="3"/>
        <v>2.4899304284144996E-2</v>
      </c>
    </row>
    <row r="37" spans="1:6" x14ac:dyDescent="0.25">
      <c r="A37" s="141" t="s">
        <v>887</v>
      </c>
      <c r="B37" s="17">
        <v>47.115000000000002</v>
      </c>
      <c r="C37" s="81">
        <v>48.284999999999997</v>
      </c>
      <c r="E37" s="9">
        <f t="shared" si="2"/>
        <v>1.1699999999999946</v>
      </c>
      <c r="F37" s="56">
        <f t="shared" si="3"/>
        <v>2.483285577841432E-2</v>
      </c>
    </row>
    <row r="38" spans="1:6" x14ac:dyDescent="0.25">
      <c r="A38" s="141" t="s">
        <v>888</v>
      </c>
      <c r="B38" s="17">
        <v>53.069999999999993</v>
      </c>
      <c r="C38" s="81">
        <v>54.39</v>
      </c>
      <c r="E38" s="9">
        <f t="shared" si="2"/>
        <v>1.3200000000000074</v>
      </c>
      <c r="F38" s="56">
        <f t="shared" si="3"/>
        <v>2.487280949689108E-2</v>
      </c>
    </row>
    <row r="39" spans="1:6" x14ac:dyDescent="0.25">
      <c r="A39" s="141" t="s">
        <v>889</v>
      </c>
      <c r="B39" s="17">
        <v>55.454999999999998</v>
      </c>
      <c r="C39" s="81">
        <v>56.835000000000001</v>
      </c>
      <c r="E39" s="9">
        <f t="shared" si="2"/>
        <v>1.3800000000000026</v>
      </c>
      <c r="F39" s="56">
        <f t="shared" si="3"/>
        <v>2.488504192588592E-2</v>
      </c>
    </row>
    <row r="40" spans="1:6" x14ac:dyDescent="0.25">
      <c r="A40" s="141" t="s">
        <v>890</v>
      </c>
      <c r="B40" s="17">
        <v>60.029999999999994</v>
      </c>
      <c r="C40" s="81">
        <v>61.769999999999996</v>
      </c>
      <c r="E40" s="9">
        <f t="shared" si="2"/>
        <v>1.740000000000002</v>
      </c>
      <c r="F40" s="56">
        <f t="shared" si="3"/>
        <v>2.898550724637694E-2</v>
      </c>
    </row>
    <row r="41" spans="1:6" x14ac:dyDescent="0.25">
      <c r="A41" s="141" t="s">
        <v>891</v>
      </c>
      <c r="B41" s="17">
        <v>66.03</v>
      </c>
      <c r="C41" s="81">
        <v>67.949999999999989</v>
      </c>
      <c r="E41" s="9">
        <f t="shared" si="2"/>
        <v>1.9199999999999875</v>
      </c>
      <c r="F41" s="56">
        <f t="shared" si="3"/>
        <v>2.9077691958200536E-2</v>
      </c>
    </row>
    <row r="42" spans="1:6" x14ac:dyDescent="0.25">
      <c r="A42" s="141" t="s">
        <v>892</v>
      </c>
      <c r="B42" s="17">
        <v>73.56</v>
      </c>
      <c r="C42" s="81">
        <v>76.319999999999993</v>
      </c>
      <c r="E42" s="9">
        <f t="shared" si="2"/>
        <v>2.7599999999999909</v>
      </c>
      <c r="F42" s="56">
        <f t="shared" si="3"/>
        <v>3.7520391517128715E-2</v>
      </c>
    </row>
    <row r="43" spans="1:6" x14ac:dyDescent="0.25">
      <c r="A43" s="141" t="s">
        <v>893</v>
      </c>
      <c r="B43" s="17">
        <v>79.589999999999989</v>
      </c>
      <c r="C43" s="81">
        <v>81.585000000000008</v>
      </c>
      <c r="E43" s="9">
        <f t="shared" si="2"/>
        <v>1.9950000000000188</v>
      </c>
      <c r="F43" s="56">
        <f t="shared" si="3"/>
        <v>2.5065963060686203E-2</v>
      </c>
    </row>
    <row r="44" spans="1:6" x14ac:dyDescent="0.25">
      <c r="A44" s="141" t="s">
        <v>894</v>
      </c>
      <c r="B44" s="17">
        <v>80.924999999999997</v>
      </c>
      <c r="C44" s="81">
        <v>80.924999999999997</v>
      </c>
      <c r="E44" s="9">
        <f t="shared" si="2"/>
        <v>0</v>
      </c>
      <c r="F44" s="56">
        <f t="shared" si="3"/>
        <v>0</v>
      </c>
    </row>
    <row r="45" spans="1:6" x14ac:dyDescent="0.25">
      <c r="A45" s="141" t="s">
        <v>895</v>
      </c>
      <c r="B45" s="17">
        <v>87.539999999999992</v>
      </c>
      <c r="C45" s="81">
        <v>87.539999999999992</v>
      </c>
      <c r="E45" s="9">
        <f t="shared" si="2"/>
        <v>0</v>
      </c>
      <c r="F45" s="56">
        <f t="shared" si="3"/>
        <v>0</v>
      </c>
    </row>
    <row r="46" spans="1:6" x14ac:dyDescent="0.25">
      <c r="A46" s="141" t="s">
        <v>896</v>
      </c>
      <c r="B46" s="13">
        <v>58.050000000000004</v>
      </c>
      <c r="C46" s="90">
        <v>59.5</v>
      </c>
      <c r="E46" s="9">
        <f t="shared" si="2"/>
        <v>1.4499999999999957</v>
      </c>
      <c r="F46" s="56">
        <f t="shared" si="3"/>
        <v>2.4978466838931901E-2</v>
      </c>
    </row>
    <row r="47" spans="1:6" x14ac:dyDescent="0.25">
      <c r="A47" s="141" t="s">
        <v>897</v>
      </c>
      <c r="B47" s="13">
        <v>68.275000000000006</v>
      </c>
      <c r="C47" s="90">
        <v>69.975000000000009</v>
      </c>
      <c r="E47" s="9">
        <f t="shared" si="2"/>
        <v>1.7000000000000028</v>
      </c>
      <c r="F47" s="56">
        <f t="shared" si="3"/>
        <v>2.4899304284144996E-2</v>
      </c>
    </row>
    <row r="48" spans="1:6" x14ac:dyDescent="0.25">
      <c r="A48" s="141" t="s">
        <v>898</v>
      </c>
      <c r="B48" s="13">
        <v>78.525000000000006</v>
      </c>
      <c r="C48" s="90">
        <v>80.474999999999994</v>
      </c>
      <c r="E48" s="9">
        <f t="shared" si="2"/>
        <v>1.9499999999999886</v>
      </c>
      <c r="F48" s="56">
        <f t="shared" si="3"/>
        <v>2.483285577841432E-2</v>
      </c>
    </row>
    <row r="49" spans="1:6" x14ac:dyDescent="0.25">
      <c r="A49" s="141" t="s">
        <v>899</v>
      </c>
      <c r="B49" s="13">
        <v>88.449999999999989</v>
      </c>
      <c r="C49" s="90">
        <v>90.649999999999991</v>
      </c>
      <c r="E49" s="9">
        <f t="shared" si="2"/>
        <v>2.2000000000000028</v>
      </c>
      <c r="F49" s="56">
        <f t="shared" si="3"/>
        <v>2.4872809496890858E-2</v>
      </c>
    </row>
    <row r="50" spans="1:6" x14ac:dyDescent="0.25">
      <c r="A50" s="141" t="s">
        <v>900</v>
      </c>
      <c r="B50" s="13">
        <v>92.424999999999997</v>
      </c>
      <c r="C50" s="90">
        <v>94.724999999999994</v>
      </c>
      <c r="E50" s="9">
        <f t="shared" si="2"/>
        <v>2.2999999999999972</v>
      </c>
      <c r="F50" s="56">
        <f t="shared" si="3"/>
        <v>2.488504192588592E-2</v>
      </c>
    </row>
    <row r="51" spans="1:6" x14ac:dyDescent="0.25">
      <c r="A51" s="141" t="s">
        <v>901</v>
      </c>
      <c r="B51" s="13">
        <v>100.04999999999998</v>
      </c>
      <c r="C51" s="90">
        <v>102.95</v>
      </c>
      <c r="E51" s="9">
        <f t="shared" si="2"/>
        <v>2.9000000000000199</v>
      </c>
      <c r="F51" s="56">
        <f t="shared" si="3"/>
        <v>2.898550724637694E-2</v>
      </c>
    </row>
    <row r="52" spans="1:6" x14ac:dyDescent="0.25">
      <c r="A52" s="141" t="s">
        <v>902</v>
      </c>
      <c r="B52" s="13">
        <v>110.04999999999998</v>
      </c>
      <c r="C52" s="90">
        <v>113.25</v>
      </c>
      <c r="E52" s="9">
        <f t="shared" si="2"/>
        <v>3.2000000000000171</v>
      </c>
      <c r="F52" s="56">
        <f t="shared" si="3"/>
        <v>2.907769195820098E-2</v>
      </c>
    </row>
    <row r="53" spans="1:6" x14ac:dyDescent="0.25">
      <c r="A53" s="141" t="s">
        <v>903</v>
      </c>
      <c r="B53" s="13">
        <v>122.6</v>
      </c>
      <c r="C53" s="90">
        <v>127.19999999999999</v>
      </c>
      <c r="E53" s="9">
        <f t="shared" si="2"/>
        <v>4.5999999999999943</v>
      </c>
      <c r="F53" s="56">
        <f t="shared" si="3"/>
        <v>3.7520391517128937E-2</v>
      </c>
    </row>
    <row r="54" spans="1:6" x14ac:dyDescent="0.25">
      <c r="A54" s="141" t="s">
        <v>904</v>
      </c>
      <c r="B54" s="13">
        <v>132.64999999999998</v>
      </c>
      <c r="C54" s="90">
        <v>135.97499999999999</v>
      </c>
      <c r="E54" s="9">
        <f t="shared" si="2"/>
        <v>3.3250000000000171</v>
      </c>
      <c r="F54" s="56">
        <f t="shared" si="3"/>
        <v>2.5065963060686203E-2</v>
      </c>
    </row>
    <row r="55" spans="1:6" x14ac:dyDescent="0.25">
      <c r="A55" s="141" t="s">
        <v>905</v>
      </c>
      <c r="B55" s="13">
        <v>134.875</v>
      </c>
      <c r="C55" s="90">
        <v>134.875</v>
      </c>
      <c r="E55" s="9">
        <f t="shared" si="2"/>
        <v>0</v>
      </c>
      <c r="F55" s="56">
        <f t="shared" si="3"/>
        <v>0</v>
      </c>
    </row>
    <row r="56" spans="1:6" x14ac:dyDescent="0.25">
      <c r="A56" s="141" t="s">
        <v>906</v>
      </c>
      <c r="B56" s="13">
        <v>145.9</v>
      </c>
      <c r="C56" s="90">
        <v>145.9</v>
      </c>
      <c r="E56" s="9">
        <f t="shared" si="2"/>
        <v>0</v>
      </c>
      <c r="F56" s="56">
        <f t="shared" si="3"/>
        <v>0</v>
      </c>
    </row>
    <row r="57" spans="1:6" x14ac:dyDescent="0.25">
      <c r="A57" s="141" t="s">
        <v>834</v>
      </c>
      <c r="B57" s="37">
        <v>1.4500000000000001E-2</v>
      </c>
      <c r="C57" s="142">
        <v>1.4500000000000001E-2</v>
      </c>
      <c r="E57" s="9">
        <f t="shared" si="2"/>
        <v>0</v>
      </c>
      <c r="F57" s="56">
        <f t="shared" si="3"/>
        <v>0</v>
      </c>
    </row>
    <row r="58" spans="1:6" ht="15.75" thickBot="1" x14ac:dyDescent="0.3">
      <c r="A58" s="85" t="s">
        <v>835</v>
      </c>
      <c r="B58" s="18">
        <v>314.14999999999998</v>
      </c>
      <c r="C58" s="97">
        <v>314.14999999999998</v>
      </c>
      <c r="E58" s="9">
        <f t="shared" si="2"/>
        <v>0</v>
      </c>
      <c r="F58" s="56">
        <f t="shared" si="3"/>
        <v>0</v>
      </c>
    </row>
    <row r="59" spans="1:6" customFormat="1" x14ac:dyDescent="0.25">
      <c r="A59" s="143" t="s">
        <v>877</v>
      </c>
      <c r="B59" s="144"/>
      <c r="C59" s="144"/>
    </row>
    <row r="61" spans="1:6" x14ac:dyDescent="0.25">
      <c r="A61" s="23" t="s">
        <v>36</v>
      </c>
    </row>
  </sheetData>
  <mergeCells count="5">
    <mergeCell ref="A1:C1"/>
    <mergeCell ref="A3:C3"/>
    <mergeCell ref="A9:C9"/>
    <mergeCell ref="A22:C22"/>
    <mergeCell ref="A34:C34"/>
  </mergeCells>
  <pageMargins left="0.7" right="0.7" top="0.75" bottom="0.75" header="0.3" footer="0.3"/>
  <pageSetup scale="9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F105"/>
  <sheetViews>
    <sheetView zoomScaleNormal="100" zoomScaleSheetLayoutView="100" workbookViewId="0">
      <selection activeCell="C107" sqref="C107"/>
    </sheetView>
  </sheetViews>
  <sheetFormatPr defaultRowHeight="15" x14ac:dyDescent="0.25"/>
  <cols>
    <col min="1" max="1" width="80.140625" customWidth="1"/>
    <col min="2" max="3" width="12.85546875" style="2" customWidth="1"/>
  </cols>
  <sheetData>
    <row r="1" spans="1:6" ht="21" customHeight="1" x14ac:dyDescent="0.25">
      <c r="A1" s="212" t="s">
        <v>294</v>
      </c>
      <c r="B1" s="213"/>
      <c r="C1" s="214"/>
    </row>
    <row r="2" spans="1:6" ht="15.75" x14ac:dyDescent="0.25">
      <c r="A2" s="87" t="s">
        <v>1</v>
      </c>
      <c r="B2" s="36">
        <v>2024</v>
      </c>
      <c r="C2" s="78">
        <v>2025</v>
      </c>
      <c r="E2" s="55" t="s">
        <v>866</v>
      </c>
      <c r="F2" s="55" t="s">
        <v>867</v>
      </c>
    </row>
    <row r="3" spans="1:6" x14ac:dyDescent="0.25">
      <c r="A3" s="132" t="s">
        <v>295</v>
      </c>
      <c r="B3" s="187">
        <v>25</v>
      </c>
      <c r="C3" s="188">
        <v>25</v>
      </c>
      <c r="E3" s="9">
        <f t="shared" ref="E3" si="0">C3-B3</f>
        <v>0</v>
      </c>
      <c r="F3" s="56">
        <f t="shared" ref="F3" si="1">C3/B3-1</f>
        <v>0</v>
      </c>
    </row>
    <row r="4" spans="1:6" x14ac:dyDescent="0.25">
      <c r="A4" s="132" t="s">
        <v>296</v>
      </c>
      <c r="B4" s="187">
        <v>35</v>
      </c>
      <c r="C4" s="188">
        <v>35</v>
      </c>
      <c r="E4" s="9">
        <f t="shared" ref="E4:E67" si="2">C4-B4</f>
        <v>0</v>
      </c>
      <c r="F4" s="56">
        <f t="shared" ref="F4:F67" si="3">C4/B4-1</f>
        <v>0</v>
      </c>
    </row>
    <row r="5" spans="1:6" x14ac:dyDescent="0.25">
      <c r="A5" s="132" t="s">
        <v>297</v>
      </c>
      <c r="B5" s="187">
        <v>25</v>
      </c>
      <c r="C5" s="188">
        <v>25</v>
      </c>
      <c r="E5" s="9">
        <f t="shared" si="2"/>
        <v>0</v>
      </c>
      <c r="F5" s="56">
        <f t="shared" si="3"/>
        <v>0</v>
      </c>
    </row>
    <row r="6" spans="1:6" x14ac:dyDescent="0.25">
      <c r="A6" s="132" t="s">
        <v>298</v>
      </c>
      <c r="B6" s="187">
        <v>35</v>
      </c>
      <c r="C6" s="188">
        <v>35</v>
      </c>
      <c r="E6" s="9">
        <f t="shared" si="2"/>
        <v>0</v>
      </c>
      <c r="F6" s="56">
        <f t="shared" si="3"/>
        <v>0</v>
      </c>
    </row>
    <row r="7" spans="1:6" x14ac:dyDescent="0.25">
      <c r="A7" s="132" t="s">
        <v>299</v>
      </c>
      <c r="B7" s="69">
        <v>40</v>
      </c>
      <c r="C7" s="113">
        <v>40</v>
      </c>
      <c r="E7" s="9">
        <f t="shared" si="2"/>
        <v>0</v>
      </c>
      <c r="F7" s="56">
        <f t="shared" si="3"/>
        <v>0</v>
      </c>
    </row>
    <row r="8" spans="1:6" x14ac:dyDescent="0.25">
      <c r="A8" s="132" t="s">
        <v>300</v>
      </c>
      <c r="B8" s="69">
        <v>5</v>
      </c>
      <c r="C8" s="113">
        <v>5</v>
      </c>
      <c r="E8" s="9">
        <f t="shared" si="2"/>
        <v>0</v>
      </c>
      <c r="F8" s="56">
        <f t="shared" si="3"/>
        <v>0</v>
      </c>
    </row>
    <row r="9" spans="1:6" s="2" customFormat="1" x14ac:dyDescent="0.25">
      <c r="A9" s="132" t="s">
        <v>301</v>
      </c>
      <c r="B9" s="69">
        <v>800</v>
      </c>
      <c r="C9" s="113">
        <v>800</v>
      </c>
      <c r="E9" s="9">
        <f t="shared" si="2"/>
        <v>0</v>
      </c>
      <c r="F9" s="56">
        <f t="shared" si="3"/>
        <v>0</v>
      </c>
    </row>
    <row r="10" spans="1:6" s="2" customFormat="1" x14ac:dyDescent="0.25">
      <c r="A10" s="132" t="s">
        <v>302</v>
      </c>
      <c r="B10" s="69">
        <v>400</v>
      </c>
      <c r="C10" s="113">
        <v>400</v>
      </c>
      <c r="E10" s="9">
        <f t="shared" si="2"/>
        <v>0</v>
      </c>
      <c r="F10" s="56">
        <f t="shared" si="3"/>
        <v>0</v>
      </c>
    </row>
    <row r="11" spans="1:6" s="2" customFormat="1" x14ac:dyDescent="0.25">
      <c r="A11" s="132" t="s">
        <v>303</v>
      </c>
      <c r="B11" s="69">
        <v>325</v>
      </c>
      <c r="C11" s="113">
        <v>325</v>
      </c>
      <c r="E11" s="9">
        <f t="shared" si="2"/>
        <v>0</v>
      </c>
      <c r="F11" s="56">
        <f t="shared" si="3"/>
        <v>0</v>
      </c>
    </row>
    <row r="12" spans="1:6" s="2" customFormat="1" x14ac:dyDescent="0.25">
      <c r="A12" s="132" t="s">
        <v>304</v>
      </c>
      <c r="B12" s="69">
        <v>75</v>
      </c>
      <c r="C12" s="113">
        <v>75</v>
      </c>
      <c r="E12" s="9">
        <f t="shared" si="2"/>
        <v>0</v>
      </c>
      <c r="F12" s="56">
        <f t="shared" si="3"/>
        <v>0</v>
      </c>
    </row>
    <row r="13" spans="1:6" s="2" customFormat="1" x14ac:dyDescent="0.25">
      <c r="A13" s="132" t="s">
        <v>305</v>
      </c>
      <c r="B13" s="69">
        <v>40</v>
      </c>
      <c r="C13" s="113">
        <v>40</v>
      </c>
      <c r="E13" s="9">
        <f t="shared" si="2"/>
        <v>0</v>
      </c>
      <c r="F13" s="56">
        <f t="shared" si="3"/>
        <v>0</v>
      </c>
    </row>
    <row r="14" spans="1:6" x14ac:dyDescent="0.25">
      <c r="A14" s="132" t="s">
        <v>306</v>
      </c>
      <c r="B14" s="69" t="s">
        <v>307</v>
      </c>
      <c r="C14" s="113" t="s">
        <v>307</v>
      </c>
      <c r="E14" s="9"/>
      <c r="F14" s="56"/>
    </row>
    <row r="15" spans="1:6" x14ac:dyDescent="0.25">
      <c r="A15" s="132" t="s">
        <v>308</v>
      </c>
      <c r="B15" s="69">
        <v>20</v>
      </c>
      <c r="C15" s="113">
        <v>20</v>
      </c>
      <c r="E15" s="9">
        <f t="shared" si="2"/>
        <v>0</v>
      </c>
      <c r="F15" s="56">
        <f t="shared" si="3"/>
        <v>0</v>
      </c>
    </row>
    <row r="16" spans="1:6" x14ac:dyDescent="0.25">
      <c r="A16" s="132" t="s">
        <v>309</v>
      </c>
      <c r="B16" s="69">
        <v>20</v>
      </c>
      <c r="C16" s="113">
        <v>20</v>
      </c>
      <c r="E16" s="9">
        <f t="shared" si="2"/>
        <v>0</v>
      </c>
      <c r="F16" s="56">
        <f t="shared" si="3"/>
        <v>0</v>
      </c>
    </row>
    <row r="17" spans="1:6" x14ac:dyDescent="0.25">
      <c r="A17" s="132" t="s">
        <v>310</v>
      </c>
      <c r="B17" s="69">
        <v>20</v>
      </c>
      <c r="C17" s="113">
        <v>20</v>
      </c>
      <c r="E17" s="9">
        <f t="shared" si="2"/>
        <v>0</v>
      </c>
      <c r="F17" s="56">
        <f t="shared" si="3"/>
        <v>0</v>
      </c>
    </row>
    <row r="18" spans="1:6" s="2" customFormat="1" x14ac:dyDescent="0.25">
      <c r="A18" s="271" t="s">
        <v>311</v>
      </c>
      <c r="B18" s="272"/>
      <c r="C18" s="273"/>
      <c r="D18" s="21"/>
      <c r="E18" s="9"/>
      <c r="F18" s="56"/>
    </row>
    <row r="19" spans="1:6" x14ac:dyDescent="0.25">
      <c r="A19" s="132" t="s">
        <v>312</v>
      </c>
      <c r="B19" s="69">
        <v>5</v>
      </c>
      <c r="C19" s="113">
        <v>5</v>
      </c>
      <c r="E19" s="9">
        <f t="shared" si="2"/>
        <v>0</v>
      </c>
      <c r="F19" s="56">
        <f t="shared" si="3"/>
        <v>0</v>
      </c>
    </row>
    <row r="20" spans="1:6" x14ac:dyDescent="0.25">
      <c r="A20" s="132" t="s">
        <v>313</v>
      </c>
      <c r="B20" s="69">
        <v>3</v>
      </c>
      <c r="C20" s="113">
        <v>3</v>
      </c>
      <c r="E20" s="9">
        <f t="shared" si="2"/>
        <v>0</v>
      </c>
      <c r="F20" s="56">
        <f t="shared" si="3"/>
        <v>0</v>
      </c>
    </row>
    <row r="21" spans="1:6" x14ac:dyDescent="0.25">
      <c r="A21" s="132" t="s">
        <v>314</v>
      </c>
      <c r="B21" s="69">
        <v>45</v>
      </c>
      <c r="C21" s="113">
        <v>45</v>
      </c>
      <c r="E21" s="9">
        <f t="shared" si="2"/>
        <v>0</v>
      </c>
      <c r="F21" s="56">
        <f t="shared" si="3"/>
        <v>0</v>
      </c>
    </row>
    <row r="22" spans="1:6" x14ac:dyDescent="0.25">
      <c r="A22" s="132" t="s">
        <v>315</v>
      </c>
      <c r="B22" s="69">
        <v>60</v>
      </c>
      <c r="C22" s="113">
        <v>60</v>
      </c>
      <c r="E22" s="9">
        <f t="shared" si="2"/>
        <v>0</v>
      </c>
      <c r="F22" s="56">
        <f t="shared" si="3"/>
        <v>0</v>
      </c>
    </row>
    <row r="23" spans="1:6" x14ac:dyDescent="0.25">
      <c r="A23" s="132" t="s">
        <v>316</v>
      </c>
      <c r="B23" s="69">
        <v>10</v>
      </c>
      <c r="C23" s="113">
        <v>10</v>
      </c>
      <c r="E23" s="9">
        <f t="shared" si="2"/>
        <v>0</v>
      </c>
      <c r="F23" s="56">
        <f t="shared" si="3"/>
        <v>0</v>
      </c>
    </row>
    <row r="24" spans="1:6" x14ac:dyDescent="0.25">
      <c r="A24" s="132" t="s">
        <v>317</v>
      </c>
      <c r="B24" s="69">
        <v>30</v>
      </c>
      <c r="C24" s="113">
        <v>30</v>
      </c>
      <c r="E24" s="9">
        <f t="shared" si="2"/>
        <v>0</v>
      </c>
      <c r="F24" s="56">
        <f t="shared" si="3"/>
        <v>0</v>
      </c>
    </row>
    <row r="25" spans="1:6" x14ac:dyDescent="0.25">
      <c r="A25" s="132" t="s">
        <v>318</v>
      </c>
      <c r="B25" s="69">
        <v>20</v>
      </c>
      <c r="C25" s="113">
        <v>20</v>
      </c>
      <c r="E25" s="9">
        <f t="shared" si="2"/>
        <v>0</v>
      </c>
      <c r="F25" s="56">
        <f t="shared" si="3"/>
        <v>0</v>
      </c>
    </row>
    <row r="26" spans="1:6" x14ac:dyDescent="0.25">
      <c r="A26" s="132" t="s">
        <v>319</v>
      </c>
      <c r="B26" s="69">
        <v>15</v>
      </c>
      <c r="C26" s="113">
        <v>15</v>
      </c>
      <c r="E26" s="9">
        <f t="shared" si="2"/>
        <v>0</v>
      </c>
      <c r="F26" s="56">
        <f t="shared" si="3"/>
        <v>0</v>
      </c>
    </row>
    <row r="27" spans="1:6" x14ac:dyDescent="0.25">
      <c r="A27" s="132" t="s">
        <v>320</v>
      </c>
      <c r="B27" s="69" t="s">
        <v>307</v>
      </c>
      <c r="C27" s="113" t="s">
        <v>307</v>
      </c>
      <c r="E27" s="9"/>
      <c r="F27" s="56"/>
    </row>
    <row r="28" spans="1:6" x14ac:dyDescent="0.25">
      <c r="A28" s="132" t="s">
        <v>321</v>
      </c>
      <c r="B28" s="69">
        <v>30</v>
      </c>
      <c r="C28" s="113">
        <v>30</v>
      </c>
      <c r="E28" s="9">
        <f t="shared" si="2"/>
        <v>0</v>
      </c>
      <c r="F28" s="56">
        <f t="shared" si="3"/>
        <v>0</v>
      </c>
    </row>
    <row r="29" spans="1:6" x14ac:dyDescent="0.25">
      <c r="A29" s="132" t="s">
        <v>322</v>
      </c>
      <c r="B29" s="69">
        <v>4</v>
      </c>
      <c r="C29" s="113">
        <v>4</v>
      </c>
      <c r="E29" s="9">
        <f t="shared" si="2"/>
        <v>0</v>
      </c>
      <c r="F29" s="56">
        <f t="shared" si="3"/>
        <v>0</v>
      </c>
    </row>
    <row r="30" spans="1:6" x14ac:dyDescent="0.25">
      <c r="A30" s="132" t="s">
        <v>323</v>
      </c>
      <c r="B30" s="69">
        <v>15</v>
      </c>
      <c r="C30" s="113">
        <v>15</v>
      </c>
      <c r="E30" s="9">
        <f t="shared" si="2"/>
        <v>0</v>
      </c>
      <c r="F30" s="56">
        <f t="shared" si="3"/>
        <v>0</v>
      </c>
    </row>
    <row r="31" spans="1:6" x14ac:dyDescent="0.25">
      <c r="A31" s="132" t="s">
        <v>324</v>
      </c>
      <c r="B31" s="69">
        <v>7</v>
      </c>
      <c r="C31" s="113">
        <v>7</v>
      </c>
      <c r="E31" s="9">
        <f t="shared" si="2"/>
        <v>0</v>
      </c>
      <c r="F31" s="56">
        <f t="shared" si="3"/>
        <v>0</v>
      </c>
    </row>
    <row r="32" spans="1:6" x14ac:dyDescent="0.25">
      <c r="A32" s="132" t="s">
        <v>325</v>
      </c>
      <c r="B32" s="69" t="s">
        <v>307</v>
      </c>
      <c r="C32" s="113" t="s">
        <v>307</v>
      </c>
      <c r="E32" s="9"/>
      <c r="F32" s="56"/>
    </row>
    <row r="33" spans="1:6" x14ac:dyDescent="0.25">
      <c r="A33" s="132" t="s">
        <v>326</v>
      </c>
      <c r="B33" s="69" t="s">
        <v>307</v>
      </c>
      <c r="C33" s="113" t="s">
        <v>307</v>
      </c>
      <c r="E33" s="9"/>
      <c r="F33" s="56"/>
    </row>
    <row r="34" spans="1:6" s="2" customFormat="1" x14ac:dyDescent="0.25">
      <c r="A34" s="271" t="s">
        <v>327</v>
      </c>
      <c r="B34" s="272"/>
      <c r="C34" s="273"/>
      <c r="D34" s="21"/>
      <c r="E34" s="9"/>
      <c r="F34" s="56"/>
    </row>
    <row r="35" spans="1:6" x14ac:dyDescent="0.25">
      <c r="A35" s="132" t="s">
        <v>328</v>
      </c>
      <c r="B35" s="69">
        <v>12</v>
      </c>
      <c r="C35" s="113">
        <v>12</v>
      </c>
      <c r="E35" s="9">
        <f t="shared" si="2"/>
        <v>0</v>
      </c>
      <c r="F35" s="56">
        <f t="shared" si="3"/>
        <v>0</v>
      </c>
    </row>
    <row r="36" spans="1:6" x14ac:dyDescent="0.25">
      <c r="A36" s="132" t="s">
        <v>329</v>
      </c>
      <c r="B36" s="69">
        <v>15</v>
      </c>
      <c r="C36" s="113">
        <v>15</v>
      </c>
      <c r="E36" s="9">
        <f t="shared" si="2"/>
        <v>0</v>
      </c>
      <c r="F36" s="56">
        <f t="shared" si="3"/>
        <v>0</v>
      </c>
    </row>
    <row r="37" spans="1:6" x14ac:dyDescent="0.25">
      <c r="A37" s="132" t="s">
        <v>330</v>
      </c>
      <c r="B37" s="69">
        <v>10</v>
      </c>
      <c r="C37" s="113">
        <v>10</v>
      </c>
      <c r="E37" s="9">
        <f t="shared" si="2"/>
        <v>0</v>
      </c>
      <c r="F37" s="56">
        <f t="shared" si="3"/>
        <v>0</v>
      </c>
    </row>
    <row r="38" spans="1:6" x14ac:dyDescent="0.25">
      <c r="A38" s="132" t="s">
        <v>331</v>
      </c>
      <c r="B38" s="69">
        <v>10</v>
      </c>
      <c r="C38" s="113">
        <v>10</v>
      </c>
      <c r="E38" s="9">
        <f t="shared" si="2"/>
        <v>0</v>
      </c>
      <c r="F38" s="56">
        <f t="shared" si="3"/>
        <v>0</v>
      </c>
    </row>
    <row r="39" spans="1:6" x14ac:dyDescent="0.25">
      <c r="A39" s="146" t="s">
        <v>332</v>
      </c>
      <c r="B39" s="185">
        <v>14</v>
      </c>
      <c r="C39" s="186">
        <v>14</v>
      </c>
      <c r="E39" s="9">
        <f t="shared" si="2"/>
        <v>0</v>
      </c>
      <c r="F39" s="56">
        <f t="shared" si="3"/>
        <v>0</v>
      </c>
    </row>
    <row r="40" spans="1:6" x14ac:dyDescent="0.25">
      <c r="A40" s="146" t="s">
        <v>333</v>
      </c>
      <c r="B40" s="185">
        <v>16</v>
      </c>
      <c r="C40" s="186">
        <v>16</v>
      </c>
      <c r="E40" s="9">
        <f t="shared" si="2"/>
        <v>0</v>
      </c>
      <c r="F40" s="56">
        <f t="shared" si="3"/>
        <v>0</v>
      </c>
    </row>
    <row r="41" spans="1:6" x14ac:dyDescent="0.25">
      <c r="A41" s="146" t="s">
        <v>334</v>
      </c>
      <c r="B41" s="185">
        <v>13</v>
      </c>
      <c r="C41" s="186">
        <v>13</v>
      </c>
      <c r="E41" s="9">
        <f t="shared" si="2"/>
        <v>0</v>
      </c>
      <c r="F41" s="56">
        <f t="shared" si="3"/>
        <v>0</v>
      </c>
    </row>
    <row r="42" spans="1:6" x14ac:dyDescent="0.25">
      <c r="A42" s="146" t="s">
        <v>335</v>
      </c>
      <c r="B42" s="185">
        <v>13</v>
      </c>
      <c r="C42" s="186">
        <v>13</v>
      </c>
      <c r="E42" s="9">
        <f t="shared" si="2"/>
        <v>0</v>
      </c>
      <c r="F42" s="56">
        <f t="shared" si="3"/>
        <v>0</v>
      </c>
    </row>
    <row r="43" spans="1:6" x14ac:dyDescent="0.25">
      <c r="A43" s="146" t="s">
        <v>336</v>
      </c>
      <c r="B43" s="185">
        <v>26</v>
      </c>
      <c r="C43" s="186">
        <v>26</v>
      </c>
      <c r="E43" s="9">
        <f t="shared" si="2"/>
        <v>0</v>
      </c>
      <c r="F43" s="56">
        <f t="shared" si="3"/>
        <v>0</v>
      </c>
    </row>
    <row r="44" spans="1:6" x14ac:dyDescent="0.25">
      <c r="A44" s="146" t="s">
        <v>337</v>
      </c>
      <c r="B44" s="69">
        <v>28</v>
      </c>
      <c r="C44" s="113">
        <v>28</v>
      </c>
      <c r="E44" s="9">
        <f t="shared" si="2"/>
        <v>0</v>
      </c>
      <c r="F44" s="56">
        <f t="shared" si="3"/>
        <v>0</v>
      </c>
    </row>
    <row r="45" spans="1:6" x14ac:dyDescent="0.25">
      <c r="A45" s="146" t="s">
        <v>338</v>
      </c>
      <c r="B45" s="69">
        <v>34</v>
      </c>
      <c r="C45" s="113">
        <v>34</v>
      </c>
      <c r="E45" s="9">
        <f t="shared" si="2"/>
        <v>0</v>
      </c>
      <c r="F45" s="56">
        <f t="shared" si="3"/>
        <v>0</v>
      </c>
    </row>
    <row r="46" spans="1:6" x14ac:dyDescent="0.25">
      <c r="A46" s="146" t="s">
        <v>339</v>
      </c>
      <c r="B46" s="69">
        <v>26</v>
      </c>
      <c r="C46" s="113">
        <v>26</v>
      </c>
      <c r="E46" s="9">
        <f t="shared" si="2"/>
        <v>0</v>
      </c>
      <c r="F46" s="56">
        <f t="shared" si="3"/>
        <v>0</v>
      </c>
    </row>
    <row r="47" spans="1:6" x14ac:dyDescent="0.25">
      <c r="A47" s="146" t="s">
        <v>340</v>
      </c>
      <c r="B47" s="69">
        <v>38</v>
      </c>
      <c r="C47" s="113">
        <v>38</v>
      </c>
      <c r="E47" s="9">
        <f t="shared" si="2"/>
        <v>0</v>
      </c>
      <c r="F47" s="56">
        <f t="shared" si="3"/>
        <v>0</v>
      </c>
    </row>
    <row r="48" spans="1:6" x14ac:dyDescent="0.25">
      <c r="A48" s="146" t="s">
        <v>341</v>
      </c>
      <c r="B48" s="69">
        <v>28</v>
      </c>
      <c r="C48" s="113">
        <v>28</v>
      </c>
      <c r="E48" s="9">
        <f t="shared" si="2"/>
        <v>0</v>
      </c>
      <c r="F48" s="56">
        <f t="shared" si="3"/>
        <v>0</v>
      </c>
    </row>
    <row r="49" spans="1:6" x14ac:dyDescent="0.25">
      <c r="A49" s="146" t="s">
        <v>342</v>
      </c>
      <c r="B49" s="69">
        <v>10</v>
      </c>
      <c r="C49" s="113">
        <v>10</v>
      </c>
      <c r="E49" s="9">
        <f t="shared" si="2"/>
        <v>0</v>
      </c>
      <c r="F49" s="56">
        <f t="shared" si="3"/>
        <v>0</v>
      </c>
    </row>
    <row r="50" spans="1:6" x14ac:dyDescent="0.25">
      <c r="A50" s="147" t="s">
        <v>774</v>
      </c>
      <c r="B50" s="69">
        <v>13</v>
      </c>
      <c r="C50" s="113">
        <v>13</v>
      </c>
      <c r="E50" s="9">
        <f t="shared" si="2"/>
        <v>0</v>
      </c>
      <c r="F50" s="56">
        <f t="shared" si="3"/>
        <v>0</v>
      </c>
    </row>
    <row r="51" spans="1:6" x14ac:dyDescent="0.25">
      <c r="A51" s="147" t="s">
        <v>775</v>
      </c>
      <c r="B51" s="69">
        <v>14</v>
      </c>
      <c r="C51" s="113">
        <v>14</v>
      </c>
      <c r="E51" s="9">
        <f t="shared" si="2"/>
        <v>0</v>
      </c>
      <c r="F51" s="56">
        <f t="shared" si="3"/>
        <v>0</v>
      </c>
    </row>
    <row r="52" spans="1:6" x14ac:dyDescent="0.25">
      <c r="A52" s="147" t="s">
        <v>776</v>
      </c>
      <c r="B52" s="69">
        <v>17</v>
      </c>
      <c r="C52" s="113">
        <v>17</v>
      </c>
      <c r="E52" s="9">
        <f t="shared" si="2"/>
        <v>0</v>
      </c>
      <c r="F52" s="56">
        <f t="shared" si="3"/>
        <v>0</v>
      </c>
    </row>
    <row r="53" spans="1:6" x14ac:dyDescent="0.25">
      <c r="A53" s="147" t="s">
        <v>777</v>
      </c>
      <c r="B53" s="69">
        <v>13</v>
      </c>
      <c r="C53" s="113">
        <v>13</v>
      </c>
      <c r="E53" s="9">
        <f t="shared" si="2"/>
        <v>0</v>
      </c>
      <c r="F53" s="56">
        <f t="shared" si="3"/>
        <v>0</v>
      </c>
    </row>
    <row r="54" spans="1:6" x14ac:dyDescent="0.25">
      <c r="A54" s="147" t="s">
        <v>778</v>
      </c>
      <c r="B54" s="69">
        <v>19</v>
      </c>
      <c r="C54" s="113">
        <v>19</v>
      </c>
      <c r="E54" s="9">
        <f t="shared" si="2"/>
        <v>0</v>
      </c>
      <c r="F54" s="56">
        <f t="shared" si="3"/>
        <v>0</v>
      </c>
    </row>
    <row r="55" spans="1:6" x14ac:dyDescent="0.25">
      <c r="A55" s="147" t="s">
        <v>779</v>
      </c>
      <c r="B55" s="69">
        <v>14</v>
      </c>
      <c r="C55" s="113">
        <v>14</v>
      </c>
      <c r="E55" s="9">
        <f t="shared" si="2"/>
        <v>0</v>
      </c>
      <c r="F55" s="56">
        <f t="shared" si="3"/>
        <v>0</v>
      </c>
    </row>
    <row r="56" spans="1:6" x14ac:dyDescent="0.25">
      <c r="A56" s="147" t="s">
        <v>780</v>
      </c>
      <c r="B56" s="69">
        <v>23</v>
      </c>
      <c r="C56" s="113">
        <v>23</v>
      </c>
      <c r="E56" s="9">
        <f t="shared" si="2"/>
        <v>0</v>
      </c>
      <c r="F56" s="56">
        <f t="shared" si="3"/>
        <v>0</v>
      </c>
    </row>
    <row r="57" spans="1:6" x14ac:dyDescent="0.25">
      <c r="A57" s="147" t="s">
        <v>781</v>
      </c>
      <c r="B57" s="69">
        <v>25</v>
      </c>
      <c r="C57" s="113">
        <v>25</v>
      </c>
      <c r="E57" s="9">
        <f t="shared" si="2"/>
        <v>0</v>
      </c>
      <c r="F57" s="56">
        <f t="shared" si="3"/>
        <v>0</v>
      </c>
    </row>
    <row r="58" spans="1:6" x14ac:dyDescent="0.25">
      <c r="A58" s="147" t="s">
        <v>782</v>
      </c>
      <c r="B58" s="69">
        <v>31</v>
      </c>
      <c r="C58" s="113">
        <v>31</v>
      </c>
      <c r="E58" s="9">
        <f t="shared" si="2"/>
        <v>0</v>
      </c>
      <c r="F58" s="56">
        <f t="shared" si="3"/>
        <v>0</v>
      </c>
    </row>
    <row r="59" spans="1:6" x14ac:dyDescent="0.25">
      <c r="A59" s="147" t="s">
        <v>783</v>
      </c>
      <c r="B59" s="69">
        <v>23</v>
      </c>
      <c r="C59" s="113">
        <v>23</v>
      </c>
      <c r="E59" s="9">
        <f t="shared" si="2"/>
        <v>0</v>
      </c>
      <c r="F59" s="56">
        <f t="shared" si="3"/>
        <v>0</v>
      </c>
    </row>
    <row r="60" spans="1:6" x14ac:dyDescent="0.25">
      <c r="A60" s="147" t="s">
        <v>784</v>
      </c>
      <c r="B60" s="69">
        <v>34</v>
      </c>
      <c r="C60" s="113">
        <v>34</v>
      </c>
      <c r="E60" s="9">
        <f t="shared" si="2"/>
        <v>0</v>
      </c>
      <c r="F60" s="56">
        <f t="shared" si="3"/>
        <v>0</v>
      </c>
    </row>
    <row r="61" spans="1:6" x14ac:dyDescent="0.25">
      <c r="A61" s="147" t="s">
        <v>785</v>
      </c>
      <c r="B61" s="69">
        <v>25</v>
      </c>
      <c r="C61" s="113">
        <v>25</v>
      </c>
      <c r="E61" s="9">
        <f t="shared" si="2"/>
        <v>0</v>
      </c>
      <c r="F61" s="56">
        <f t="shared" si="3"/>
        <v>0</v>
      </c>
    </row>
    <row r="62" spans="1:6" s="2" customFormat="1" x14ac:dyDescent="0.25">
      <c r="A62" s="148" t="s">
        <v>343</v>
      </c>
      <c r="B62" s="69">
        <v>500</v>
      </c>
      <c r="C62" s="113">
        <v>500</v>
      </c>
      <c r="E62" s="9">
        <f t="shared" si="2"/>
        <v>0</v>
      </c>
      <c r="F62" s="56">
        <f t="shared" si="3"/>
        <v>0</v>
      </c>
    </row>
    <row r="63" spans="1:6" s="2" customFormat="1" x14ac:dyDescent="0.25">
      <c r="A63" s="148" t="s">
        <v>344</v>
      </c>
      <c r="B63" s="69">
        <v>5</v>
      </c>
      <c r="C63" s="113">
        <v>5</v>
      </c>
      <c r="E63" s="9">
        <f t="shared" si="2"/>
        <v>0</v>
      </c>
      <c r="F63" s="56">
        <f t="shared" si="3"/>
        <v>0</v>
      </c>
    </row>
    <row r="64" spans="1:6" s="2" customFormat="1" x14ac:dyDescent="0.25">
      <c r="A64" s="148" t="s">
        <v>345</v>
      </c>
      <c r="B64" s="69">
        <v>25</v>
      </c>
      <c r="C64" s="113">
        <v>25</v>
      </c>
      <c r="E64" s="9">
        <f t="shared" si="2"/>
        <v>0</v>
      </c>
      <c r="F64" s="56">
        <f t="shared" si="3"/>
        <v>0</v>
      </c>
    </row>
    <row r="65" spans="1:6" s="2" customFormat="1" x14ac:dyDescent="0.25">
      <c r="A65" s="148" t="s">
        <v>346</v>
      </c>
      <c r="B65" s="69">
        <v>14</v>
      </c>
      <c r="C65" s="113">
        <v>14</v>
      </c>
      <c r="E65" s="9">
        <f t="shared" si="2"/>
        <v>0</v>
      </c>
      <c r="F65" s="56">
        <f t="shared" si="3"/>
        <v>0</v>
      </c>
    </row>
    <row r="66" spans="1:6" s="2" customFormat="1" x14ac:dyDescent="0.25">
      <c r="A66" s="277" t="s">
        <v>347</v>
      </c>
      <c r="B66" s="278"/>
      <c r="C66" s="279"/>
      <c r="E66" s="9"/>
      <c r="F66" s="56"/>
    </row>
    <row r="67" spans="1:6" x14ac:dyDescent="0.25">
      <c r="A67" s="132" t="s">
        <v>348</v>
      </c>
      <c r="B67" s="69">
        <v>6</v>
      </c>
      <c r="C67" s="113">
        <v>6</v>
      </c>
      <c r="E67" s="9">
        <f t="shared" si="2"/>
        <v>0</v>
      </c>
      <c r="F67" s="56">
        <f t="shared" si="3"/>
        <v>0</v>
      </c>
    </row>
    <row r="68" spans="1:6" x14ac:dyDescent="0.25">
      <c r="A68" s="132" t="s">
        <v>349</v>
      </c>
      <c r="B68" s="69">
        <v>5</v>
      </c>
      <c r="C68" s="113">
        <v>5</v>
      </c>
      <c r="E68" s="9">
        <f t="shared" ref="E68:E103" si="4">C68-B68</f>
        <v>0</v>
      </c>
      <c r="F68" s="56">
        <f t="shared" ref="F68:F103" si="5">C68/B68-1</f>
        <v>0</v>
      </c>
    </row>
    <row r="69" spans="1:6" x14ac:dyDescent="0.25">
      <c r="A69" s="132" t="s">
        <v>350</v>
      </c>
      <c r="B69" s="69">
        <v>3</v>
      </c>
      <c r="C69" s="113">
        <v>3</v>
      </c>
      <c r="E69" s="9">
        <f t="shared" si="4"/>
        <v>0</v>
      </c>
      <c r="F69" s="56">
        <f t="shared" si="5"/>
        <v>0</v>
      </c>
    </row>
    <row r="70" spans="1:6" x14ac:dyDescent="0.25">
      <c r="A70" s="132" t="s">
        <v>351</v>
      </c>
      <c r="B70" s="69">
        <v>3</v>
      </c>
      <c r="C70" s="113">
        <v>3</v>
      </c>
      <c r="E70" s="9">
        <f t="shared" si="4"/>
        <v>0</v>
      </c>
      <c r="F70" s="56">
        <f t="shared" si="5"/>
        <v>0</v>
      </c>
    </row>
    <row r="71" spans="1:6" x14ac:dyDescent="0.25">
      <c r="A71" s="132" t="s">
        <v>352</v>
      </c>
      <c r="B71" s="69">
        <v>7</v>
      </c>
      <c r="C71" s="113">
        <v>7</v>
      </c>
      <c r="E71" s="9">
        <f t="shared" si="4"/>
        <v>0</v>
      </c>
      <c r="F71" s="56">
        <f t="shared" si="5"/>
        <v>0</v>
      </c>
    </row>
    <row r="72" spans="1:6" x14ac:dyDescent="0.25">
      <c r="A72" s="132" t="s">
        <v>353</v>
      </c>
      <c r="B72" s="69">
        <v>100</v>
      </c>
      <c r="C72" s="113">
        <v>100</v>
      </c>
      <c r="E72" s="9">
        <f t="shared" si="4"/>
        <v>0</v>
      </c>
      <c r="F72" s="56">
        <f t="shared" si="5"/>
        <v>0</v>
      </c>
    </row>
    <row r="73" spans="1:6" x14ac:dyDescent="0.25">
      <c r="A73" s="132" t="s">
        <v>354</v>
      </c>
      <c r="B73" s="69">
        <v>40</v>
      </c>
      <c r="C73" s="113">
        <v>40</v>
      </c>
      <c r="E73" s="9">
        <f t="shared" si="4"/>
        <v>0</v>
      </c>
      <c r="F73" s="56">
        <f t="shared" si="5"/>
        <v>0</v>
      </c>
    </row>
    <row r="74" spans="1:6" x14ac:dyDescent="0.25">
      <c r="A74" s="132" t="s">
        <v>355</v>
      </c>
      <c r="B74" s="69">
        <v>40</v>
      </c>
      <c r="C74" s="113">
        <v>40</v>
      </c>
      <c r="E74" s="9">
        <f t="shared" si="4"/>
        <v>0</v>
      </c>
      <c r="F74" s="56">
        <f t="shared" si="5"/>
        <v>0</v>
      </c>
    </row>
    <row r="75" spans="1:6" x14ac:dyDescent="0.25">
      <c r="A75" s="132" t="s">
        <v>356</v>
      </c>
      <c r="B75" s="69">
        <v>24</v>
      </c>
      <c r="C75" s="113">
        <v>24</v>
      </c>
      <c r="E75" s="9">
        <f t="shared" si="4"/>
        <v>0</v>
      </c>
      <c r="F75" s="56">
        <f t="shared" si="5"/>
        <v>0</v>
      </c>
    </row>
    <row r="76" spans="1:6" x14ac:dyDescent="0.25">
      <c r="A76" s="132" t="s">
        <v>357</v>
      </c>
      <c r="B76" s="69">
        <v>12</v>
      </c>
      <c r="C76" s="113">
        <v>12</v>
      </c>
      <c r="E76" s="9">
        <f t="shared" si="4"/>
        <v>0</v>
      </c>
      <c r="F76" s="56">
        <f t="shared" si="5"/>
        <v>0</v>
      </c>
    </row>
    <row r="77" spans="1:6" x14ac:dyDescent="0.25">
      <c r="A77" s="132" t="s">
        <v>358</v>
      </c>
      <c r="B77" s="69">
        <v>575</v>
      </c>
      <c r="C77" s="113">
        <v>575</v>
      </c>
      <c r="E77" s="9">
        <f t="shared" si="4"/>
        <v>0</v>
      </c>
      <c r="F77" s="56">
        <f t="shared" si="5"/>
        <v>0</v>
      </c>
    </row>
    <row r="78" spans="1:6" s="2" customFormat="1" x14ac:dyDescent="0.25">
      <c r="A78" s="146" t="s">
        <v>359</v>
      </c>
      <c r="B78" s="69">
        <v>75</v>
      </c>
      <c r="C78" s="113">
        <v>75</v>
      </c>
      <c r="E78" s="9">
        <f t="shared" si="4"/>
        <v>0</v>
      </c>
      <c r="F78" s="56">
        <f t="shared" si="5"/>
        <v>0</v>
      </c>
    </row>
    <row r="79" spans="1:6" x14ac:dyDescent="0.25">
      <c r="A79" s="132" t="s">
        <v>360</v>
      </c>
      <c r="B79" s="69">
        <v>100</v>
      </c>
      <c r="C79" s="113">
        <v>100</v>
      </c>
      <c r="E79" s="9">
        <f t="shared" si="4"/>
        <v>0</v>
      </c>
      <c r="F79" s="56">
        <f t="shared" si="5"/>
        <v>0</v>
      </c>
    </row>
    <row r="80" spans="1:6" s="2" customFormat="1" x14ac:dyDescent="0.25">
      <c r="A80" s="271" t="s">
        <v>768</v>
      </c>
      <c r="B80" s="272"/>
      <c r="C80" s="273"/>
      <c r="D80" s="21"/>
      <c r="E80" s="9"/>
      <c r="F80" s="56"/>
    </row>
    <row r="81" spans="1:6" s="2" customFormat="1" x14ac:dyDescent="0.25">
      <c r="A81" s="280" t="s">
        <v>769</v>
      </c>
      <c r="B81" s="281"/>
      <c r="C81" s="282"/>
      <c r="E81" s="9"/>
      <c r="F81" s="56"/>
    </row>
    <row r="82" spans="1:6" s="2" customFormat="1" x14ac:dyDescent="0.25">
      <c r="A82" s="132" t="s">
        <v>864</v>
      </c>
      <c r="B82" s="183">
        <v>10</v>
      </c>
      <c r="C82" s="184">
        <v>10</v>
      </c>
      <c r="E82" s="9">
        <f t="shared" si="4"/>
        <v>0</v>
      </c>
      <c r="F82" s="56">
        <f t="shared" si="5"/>
        <v>0</v>
      </c>
    </row>
    <row r="83" spans="1:6" s="2" customFormat="1" x14ac:dyDescent="0.25">
      <c r="A83" s="132" t="s">
        <v>863</v>
      </c>
      <c r="B83" s="183">
        <v>12</v>
      </c>
      <c r="C83" s="184">
        <v>12</v>
      </c>
      <c r="E83" s="9">
        <f t="shared" si="4"/>
        <v>0</v>
      </c>
      <c r="F83" s="56">
        <f t="shared" si="5"/>
        <v>0</v>
      </c>
    </row>
    <row r="84" spans="1:6" s="2" customFormat="1" x14ac:dyDescent="0.25">
      <c r="A84" s="132" t="s">
        <v>862</v>
      </c>
      <c r="B84" s="183">
        <v>14</v>
      </c>
      <c r="C84" s="184">
        <v>14</v>
      </c>
      <c r="E84" s="9">
        <f t="shared" si="4"/>
        <v>0</v>
      </c>
      <c r="F84" s="56">
        <f t="shared" si="5"/>
        <v>0</v>
      </c>
    </row>
    <row r="85" spans="1:6" s="2" customFormat="1" x14ac:dyDescent="0.25">
      <c r="A85" s="132" t="s">
        <v>854</v>
      </c>
      <c r="B85" s="183">
        <v>5</v>
      </c>
      <c r="C85" s="184">
        <v>5</v>
      </c>
      <c r="E85" s="9">
        <f t="shared" si="4"/>
        <v>0</v>
      </c>
      <c r="F85" s="56">
        <f t="shared" si="5"/>
        <v>0</v>
      </c>
    </row>
    <row r="86" spans="1:6" s="2" customFormat="1" x14ac:dyDescent="0.25">
      <c r="A86" s="280" t="s">
        <v>770</v>
      </c>
      <c r="B86" s="281"/>
      <c r="C86" s="282"/>
      <c r="E86" s="9"/>
      <c r="F86" s="56"/>
    </row>
    <row r="87" spans="1:6" s="2" customFormat="1" x14ac:dyDescent="0.25">
      <c r="A87" s="132" t="s">
        <v>864</v>
      </c>
      <c r="B87" s="183">
        <v>10</v>
      </c>
      <c r="C87" s="184">
        <v>10</v>
      </c>
      <c r="E87" s="9">
        <f t="shared" si="4"/>
        <v>0</v>
      </c>
      <c r="F87" s="56">
        <f t="shared" si="5"/>
        <v>0</v>
      </c>
    </row>
    <row r="88" spans="1:6" s="2" customFormat="1" x14ac:dyDescent="0.25">
      <c r="A88" s="132" t="s">
        <v>863</v>
      </c>
      <c r="B88" s="183">
        <v>12</v>
      </c>
      <c r="C88" s="184">
        <v>12</v>
      </c>
      <c r="E88" s="9">
        <f t="shared" si="4"/>
        <v>0</v>
      </c>
      <c r="F88" s="56">
        <f t="shared" si="5"/>
        <v>0</v>
      </c>
    </row>
    <row r="89" spans="1:6" s="2" customFormat="1" x14ac:dyDescent="0.25">
      <c r="A89" s="132" t="s">
        <v>862</v>
      </c>
      <c r="B89" s="183">
        <v>14</v>
      </c>
      <c r="C89" s="184">
        <v>14</v>
      </c>
      <c r="E89" s="9">
        <f t="shared" si="4"/>
        <v>0</v>
      </c>
      <c r="F89" s="56">
        <f t="shared" si="5"/>
        <v>0</v>
      </c>
    </row>
    <row r="90" spans="1:6" x14ac:dyDescent="0.25">
      <c r="A90" s="132" t="s">
        <v>854</v>
      </c>
      <c r="B90" s="183">
        <v>5</v>
      </c>
      <c r="C90" s="184">
        <v>5</v>
      </c>
      <c r="E90" s="9">
        <f t="shared" si="4"/>
        <v>0</v>
      </c>
      <c r="F90" s="56">
        <f t="shared" si="5"/>
        <v>0</v>
      </c>
    </row>
    <row r="91" spans="1:6" s="2" customFormat="1" x14ac:dyDescent="0.25">
      <c r="A91" s="280" t="s">
        <v>771</v>
      </c>
      <c r="B91" s="281"/>
      <c r="C91" s="282"/>
      <c r="E91" s="9"/>
      <c r="F91" s="56"/>
    </row>
    <row r="92" spans="1:6" s="2" customFormat="1" x14ac:dyDescent="0.25">
      <c r="A92" s="132" t="s">
        <v>861</v>
      </c>
      <c r="B92" s="183">
        <v>18</v>
      </c>
      <c r="C92" s="184">
        <v>18</v>
      </c>
      <c r="E92" s="9">
        <f t="shared" si="4"/>
        <v>0</v>
      </c>
      <c r="F92" s="56">
        <f t="shared" si="5"/>
        <v>0</v>
      </c>
    </row>
    <row r="93" spans="1:6" s="2" customFormat="1" x14ac:dyDescent="0.25">
      <c r="A93" s="132" t="s">
        <v>860</v>
      </c>
      <c r="B93" s="183">
        <v>20</v>
      </c>
      <c r="C93" s="184">
        <v>20</v>
      </c>
      <c r="E93" s="9">
        <f t="shared" si="4"/>
        <v>0</v>
      </c>
      <c r="F93" s="56">
        <f t="shared" si="5"/>
        <v>0</v>
      </c>
    </row>
    <row r="94" spans="1:6" s="2" customFormat="1" x14ac:dyDescent="0.25">
      <c r="A94" s="132" t="s">
        <v>859</v>
      </c>
      <c r="B94" s="183">
        <v>22</v>
      </c>
      <c r="C94" s="184">
        <v>22</v>
      </c>
      <c r="E94" s="9">
        <f t="shared" si="4"/>
        <v>0</v>
      </c>
      <c r="F94" s="56">
        <f t="shared" si="5"/>
        <v>0</v>
      </c>
    </row>
    <row r="95" spans="1:6" s="2" customFormat="1" x14ac:dyDescent="0.25">
      <c r="A95" s="132" t="s">
        <v>854</v>
      </c>
      <c r="B95" s="183">
        <v>13</v>
      </c>
      <c r="C95" s="184">
        <v>13</v>
      </c>
      <c r="E95" s="9">
        <f t="shared" si="4"/>
        <v>0</v>
      </c>
      <c r="F95" s="56">
        <f t="shared" si="5"/>
        <v>0</v>
      </c>
    </row>
    <row r="96" spans="1:6" s="2" customFormat="1" x14ac:dyDescent="0.25">
      <c r="A96" s="280" t="s">
        <v>772</v>
      </c>
      <c r="B96" s="281"/>
      <c r="C96" s="282"/>
      <c r="E96" s="9"/>
      <c r="F96" s="56"/>
    </row>
    <row r="97" spans="1:6" s="2" customFormat="1" x14ac:dyDescent="0.25">
      <c r="A97" s="132" t="s">
        <v>858</v>
      </c>
      <c r="B97" s="183">
        <v>20</v>
      </c>
      <c r="C97" s="184">
        <v>20</v>
      </c>
      <c r="E97" s="9">
        <f t="shared" si="4"/>
        <v>0</v>
      </c>
      <c r="F97" s="56">
        <f t="shared" si="5"/>
        <v>0</v>
      </c>
    </row>
    <row r="98" spans="1:6" s="2" customFormat="1" x14ac:dyDescent="0.25">
      <c r="A98" s="132" t="s">
        <v>857</v>
      </c>
      <c r="B98" s="183">
        <v>22</v>
      </c>
      <c r="C98" s="184">
        <v>22</v>
      </c>
      <c r="E98" s="9">
        <f t="shared" si="4"/>
        <v>0</v>
      </c>
      <c r="F98" s="56">
        <f t="shared" si="5"/>
        <v>0</v>
      </c>
    </row>
    <row r="99" spans="1:6" s="2" customFormat="1" x14ac:dyDescent="0.25">
      <c r="A99" s="132" t="s">
        <v>856</v>
      </c>
      <c r="B99" s="183">
        <v>25</v>
      </c>
      <c r="C99" s="184">
        <v>25</v>
      </c>
      <c r="E99" s="9">
        <f t="shared" si="4"/>
        <v>0</v>
      </c>
      <c r="F99" s="56">
        <f t="shared" si="5"/>
        <v>0</v>
      </c>
    </row>
    <row r="100" spans="1:6" s="2" customFormat="1" x14ac:dyDescent="0.25">
      <c r="A100" s="132" t="s">
        <v>854</v>
      </c>
      <c r="B100" s="183">
        <v>15</v>
      </c>
      <c r="C100" s="184">
        <v>15</v>
      </c>
      <c r="E100" s="9">
        <f t="shared" si="4"/>
        <v>0</v>
      </c>
      <c r="F100" s="56">
        <f t="shared" si="5"/>
        <v>0</v>
      </c>
    </row>
    <row r="101" spans="1:6" s="2" customFormat="1" x14ac:dyDescent="0.25">
      <c r="A101" s="280" t="s">
        <v>773</v>
      </c>
      <c r="B101" s="281"/>
      <c r="C101" s="282"/>
      <c r="E101" s="9"/>
      <c r="F101" s="56"/>
    </row>
    <row r="102" spans="1:6" s="2" customFormat="1" x14ac:dyDescent="0.25">
      <c r="A102" s="136" t="s">
        <v>855</v>
      </c>
      <c r="B102" s="57">
        <v>20</v>
      </c>
      <c r="C102" s="135">
        <v>20</v>
      </c>
      <c r="E102" s="9">
        <f t="shared" si="4"/>
        <v>0</v>
      </c>
      <c r="F102" s="56">
        <f t="shared" si="5"/>
        <v>0</v>
      </c>
    </row>
    <row r="103" spans="1:6" s="2" customFormat="1" ht="15.75" thickBot="1" x14ac:dyDescent="0.3">
      <c r="A103" s="149" t="s">
        <v>854</v>
      </c>
      <c r="B103" s="58">
        <v>15</v>
      </c>
      <c r="C103" s="137">
        <v>15</v>
      </c>
      <c r="E103" s="9">
        <f t="shared" si="4"/>
        <v>0</v>
      </c>
      <c r="F103" s="56">
        <f t="shared" si="5"/>
        <v>0</v>
      </c>
    </row>
    <row r="105" spans="1:6" x14ac:dyDescent="0.25">
      <c r="A105" s="20" t="s">
        <v>36</v>
      </c>
    </row>
  </sheetData>
  <mergeCells count="10">
    <mergeCell ref="A1:C1"/>
    <mergeCell ref="A18:C18"/>
    <mergeCell ref="A34:C34"/>
    <mergeCell ref="A66:C66"/>
    <mergeCell ref="A101:C101"/>
    <mergeCell ref="A81:C81"/>
    <mergeCell ref="A86:C86"/>
    <mergeCell ref="A91:C91"/>
    <mergeCell ref="A96:C96"/>
    <mergeCell ref="A80:C80"/>
  </mergeCells>
  <pageMargins left="0.7" right="0.7" top="0.75" bottom="0.75" header="0.3" footer="0.3"/>
  <pageSetup scale="87" fitToHeight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F237"/>
  <sheetViews>
    <sheetView zoomScaleNormal="100" zoomScaleSheetLayoutView="100" workbookViewId="0">
      <selection activeCell="F172" sqref="F172"/>
    </sheetView>
  </sheetViews>
  <sheetFormatPr defaultRowHeight="15" x14ac:dyDescent="0.25"/>
  <cols>
    <col min="1" max="1" width="72.5703125" style="2" customWidth="1"/>
    <col min="2" max="3" width="14.7109375" style="11" bestFit="1" customWidth="1"/>
  </cols>
  <sheetData>
    <row r="1" spans="1:6" ht="24.75" customHeight="1" x14ac:dyDescent="0.25">
      <c r="A1" s="283" t="s">
        <v>361</v>
      </c>
      <c r="B1" s="284"/>
      <c r="C1" s="285"/>
    </row>
    <row r="2" spans="1:6" ht="15.75" x14ac:dyDescent="0.25">
      <c r="A2" s="87" t="s">
        <v>1</v>
      </c>
      <c r="B2" s="36">
        <v>2024</v>
      </c>
      <c r="C2" s="78">
        <v>2025</v>
      </c>
      <c r="E2" s="55" t="s">
        <v>866</v>
      </c>
      <c r="F2" s="55" t="s">
        <v>867</v>
      </c>
    </row>
    <row r="3" spans="1:6" s="2" customFormat="1" x14ac:dyDescent="0.25">
      <c r="A3" s="150" t="s">
        <v>38</v>
      </c>
      <c r="B3" s="38" t="s">
        <v>39</v>
      </c>
      <c r="C3" s="151" t="s">
        <v>39</v>
      </c>
      <c r="E3" s="9"/>
      <c r="F3" s="56"/>
    </row>
    <row r="4" spans="1:6" x14ac:dyDescent="0.25">
      <c r="A4" s="152" t="s">
        <v>362</v>
      </c>
      <c r="B4" s="39">
        <v>22</v>
      </c>
      <c r="C4" s="153">
        <v>22</v>
      </c>
      <c r="E4" s="9">
        <f t="shared" ref="E4:E5" si="0">C4-B4</f>
        <v>0</v>
      </c>
      <c r="F4" s="56">
        <f t="shared" ref="F4:F5" si="1">C4/B4-1</f>
        <v>0</v>
      </c>
    </row>
    <row r="5" spans="1:6" x14ac:dyDescent="0.25">
      <c r="A5" s="152" t="s">
        <v>363</v>
      </c>
      <c r="B5" s="39">
        <v>1950</v>
      </c>
      <c r="C5" s="153">
        <v>1950</v>
      </c>
      <c r="E5" s="9">
        <f t="shared" si="0"/>
        <v>0</v>
      </c>
      <c r="F5" s="56">
        <f t="shared" si="1"/>
        <v>0</v>
      </c>
    </row>
    <row r="6" spans="1:6" x14ac:dyDescent="0.25">
      <c r="A6" s="152" t="s">
        <v>364</v>
      </c>
      <c r="B6" s="39">
        <v>973</v>
      </c>
      <c r="C6" s="153">
        <v>973</v>
      </c>
      <c r="E6" s="9">
        <f t="shared" ref="E6:E69" si="2">C6-B6</f>
        <v>0</v>
      </c>
      <c r="F6" s="56">
        <f t="shared" ref="F6:F69" si="3">C6/B6-1</f>
        <v>0</v>
      </c>
    </row>
    <row r="7" spans="1:6" x14ac:dyDescent="0.25">
      <c r="A7" s="152" t="s">
        <v>365</v>
      </c>
      <c r="B7" s="40" t="s">
        <v>366</v>
      </c>
      <c r="C7" s="154" t="s">
        <v>366</v>
      </c>
      <c r="E7" s="9"/>
      <c r="F7" s="56"/>
    </row>
    <row r="8" spans="1:6" x14ac:dyDescent="0.25">
      <c r="A8" s="155" t="s">
        <v>367</v>
      </c>
      <c r="B8" s="39">
        <v>173</v>
      </c>
      <c r="C8" s="153">
        <v>173</v>
      </c>
      <c r="E8" s="9">
        <f t="shared" si="2"/>
        <v>0</v>
      </c>
      <c r="F8" s="56">
        <f t="shared" si="3"/>
        <v>0</v>
      </c>
    </row>
    <row r="9" spans="1:6" x14ac:dyDescent="0.25">
      <c r="A9" s="155" t="s">
        <v>368</v>
      </c>
      <c r="B9" s="39">
        <v>54</v>
      </c>
      <c r="C9" s="153">
        <v>54</v>
      </c>
      <c r="E9" s="9">
        <f t="shared" si="2"/>
        <v>0</v>
      </c>
      <c r="F9" s="56">
        <f t="shared" si="3"/>
        <v>0</v>
      </c>
    </row>
    <row r="10" spans="1:6" x14ac:dyDescent="0.25">
      <c r="A10" s="155" t="s">
        <v>369</v>
      </c>
      <c r="B10" s="40" t="s">
        <v>307</v>
      </c>
      <c r="C10" s="154" t="s">
        <v>307</v>
      </c>
      <c r="E10" s="9"/>
      <c r="F10" s="56"/>
    </row>
    <row r="11" spans="1:6" x14ac:dyDescent="0.25">
      <c r="A11" s="155" t="s">
        <v>370</v>
      </c>
      <c r="B11" s="39">
        <v>22</v>
      </c>
      <c r="C11" s="153">
        <v>22</v>
      </c>
      <c r="E11" s="9">
        <f t="shared" si="2"/>
        <v>0</v>
      </c>
      <c r="F11" s="56">
        <f t="shared" si="3"/>
        <v>0</v>
      </c>
    </row>
    <row r="12" spans="1:6" ht="30" x14ac:dyDescent="0.25">
      <c r="A12" s="156" t="s">
        <v>371</v>
      </c>
      <c r="B12" s="39">
        <v>54</v>
      </c>
      <c r="C12" s="153">
        <v>54</v>
      </c>
      <c r="E12" s="9">
        <f t="shared" si="2"/>
        <v>0</v>
      </c>
      <c r="F12" s="56">
        <f t="shared" si="3"/>
        <v>0</v>
      </c>
    </row>
    <row r="13" spans="1:6" x14ac:dyDescent="0.25">
      <c r="A13" s="152" t="s">
        <v>372</v>
      </c>
      <c r="B13" s="39">
        <v>32</v>
      </c>
      <c r="C13" s="153">
        <v>32</v>
      </c>
      <c r="E13" s="9">
        <f t="shared" si="2"/>
        <v>0</v>
      </c>
      <c r="F13" s="56">
        <f t="shared" si="3"/>
        <v>0</v>
      </c>
    </row>
    <row r="14" spans="1:6" s="2" customFormat="1" x14ac:dyDescent="0.25">
      <c r="A14" s="152" t="s">
        <v>373</v>
      </c>
      <c r="B14" s="39">
        <v>55</v>
      </c>
      <c r="C14" s="153">
        <v>55</v>
      </c>
      <c r="E14" s="9">
        <f t="shared" si="2"/>
        <v>0</v>
      </c>
      <c r="F14" s="56">
        <f t="shared" si="3"/>
        <v>0</v>
      </c>
    </row>
    <row r="15" spans="1:6" s="2" customFormat="1" x14ac:dyDescent="0.25">
      <c r="A15" s="152" t="s">
        <v>374</v>
      </c>
      <c r="B15" s="39" t="s">
        <v>375</v>
      </c>
      <c r="C15" s="153" t="s">
        <v>375</v>
      </c>
      <c r="E15" s="9"/>
      <c r="F15" s="56"/>
    </row>
    <row r="16" spans="1:6" s="2" customFormat="1" x14ac:dyDescent="0.25">
      <c r="A16" s="152" t="s">
        <v>376</v>
      </c>
      <c r="B16" s="39">
        <v>100</v>
      </c>
      <c r="C16" s="153">
        <v>100</v>
      </c>
      <c r="E16" s="9">
        <f t="shared" si="2"/>
        <v>0</v>
      </c>
      <c r="F16" s="56">
        <f t="shared" si="3"/>
        <v>0</v>
      </c>
    </row>
    <row r="17" spans="1:6" s="2" customFormat="1" x14ac:dyDescent="0.25">
      <c r="A17" s="152" t="s">
        <v>377</v>
      </c>
      <c r="B17" s="39">
        <v>1000</v>
      </c>
      <c r="C17" s="153">
        <v>1000</v>
      </c>
      <c r="E17" s="9">
        <f t="shared" si="2"/>
        <v>0</v>
      </c>
      <c r="F17" s="56">
        <f t="shared" si="3"/>
        <v>0</v>
      </c>
    </row>
    <row r="18" spans="1:6" s="2" customFormat="1" x14ac:dyDescent="0.25">
      <c r="A18" s="152" t="s">
        <v>378</v>
      </c>
      <c r="B18" s="39">
        <v>75</v>
      </c>
      <c r="C18" s="153">
        <v>75</v>
      </c>
      <c r="E18" s="9">
        <f t="shared" si="2"/>
        <v>0</v>
      </c>
      <c r="F18" s="56">
        <f t="shared" si="3"/>
        <v>0</v>
      </c>
    </row>
    <row r="19" spans="1:6" x14ac:dyDescent="0.25">
      <c r="A19" s="286" t="s">
        <v>379</v>
      </c>
      <c r="B19" s="287"/>
      <c r="C19" s="288"/>
      <c r="D19" s="21"/>
      <c r="E19" s="9"/>
      <c r="F19" s="56"/>
    </row>
    <row r="20" spans="1:6" x14ac:dyDescent="0.25">
      <c r="A20" s="152" t="s">
        <v>380</v>
      </c>
      <c r="B20" s="39">
        <v>375</v>
      </c>
      <c r="C20" s="93">
        <v>375</v>
      </c>
      <c r="E20" s="9">
        <f t="shared" si="2"/>
        <v>0</v>
      </c>
      <c r="F20" s="56">
        <f t="shared" si="3"/>
        <v>0</v>
      </c>
    </row>
    <row r="21" spans="1:6" x14ac:dyDescent="0.25">
      <c r="A21" s="152" t="s">
        <v>381</v>
      </c>
      <c r="B21" s="39">
        <v>375</v>
      </c>
      <c r="C21" s="93">
        <v>375</v>
      </c>
      <c r="E21" s="9">
        <f t="shared" si="2"/>
        <v>0</v>
      </c>
      <c r="F21" s="56">
        <f t="shared" si="3"/>
        <v>0</v>
      </c>
    </row>
    <row r="22" spans="1:6" s="2" customFormat="1" x14ac:dyDescent="0.25">
      <c r="A22" s="152" t="s">
        <v>382</v>
      </c>
      <c r="B22" s="39">
        <v>375</v>
      </c>
      <c r="C22" s="93">
        <v>375</v>
      </c>
      <c r="E22" s="9">
        <f t="shared" si="2"/>
        <v>0</v>
      </c>
      <c r="F22" s="56">
        <f t="shared" si="3"/>
        <v>0</v>
      </c>
    </row>
    <row r="23" spans="1:6" x14ac:dyDescent="0.25">
      <c r="A23" s="286" t="s">
        <v>383</v>
      </c>
      <c r="B23" s="287"/>
      <c r="C23" s="288"/>
      <c r="D23" s="21"/>
      <c r="E23" s="9"/>
      <c r="F23" s="56"/>
    </row>
    <row r="24" spans="1:6" x14ac:dyDescent="0.25">
      <c r="A24" s="152" t="s">
        <v>384</v>
      </c>
      <c r="B24" s="39">
        <v>375</v>
      </c>
      <c r="C24" s="93">
        <v>375</v>
      </c>
      <c r="E24" s="9">
        <f t="shared" si="2"/>
        <v>0</v>
      </c>
      <c r="F24" s="56">
        <f t="shared" si="3"/>
        <v>0</v>
      </c>
    </row>
    <row r="25" spans="1:6" x14ac:dyDescent="0.25">
      <c r="A25" s="152" t="s">
        <v>385</v>
      </c>
      <c r="B25" s="39">
        <v>375</v>
      </c>
      <c r="C25" s="93">
        <v>375</v>
      </c>
      <c r="E25" s="9">
        <f t="shared" si="2"/>
        <v>0</v>
      </c>
      <c r="F25" s="56">
        <f t="shared" si="3"/>
        <v>0</v>
      </c>
    </row>
    <row r="26" spans="1:6" x14ac:dyDescent="0.25">
      <c r="A26" s="152" t="s">
        <v>386</v>
      </c>
      <c r="B26" s="39">
        <v>375</v>
      </c>
      <c r="C26" s="93">
        <v>375</v>
      </c>
      <c r="E26" s="9">
        <f t="shared" si="2"/>
        <v>0</v>
      </c>
      <c r="F26" s="56">
        <f t="shared" si="3"/>
        <v>0</v>
      </c>
    </row>
    <row r="27" spans="1:6" x14ac:dyDescent="0.25">
      <c r="A27" s="152" t="s">
        <v>387</v>
      </c>
      <c r="B27" s="39">
        <v>375</v>
      </c>
      <c r="C27" s="93">
        <v>375</v>
      </c>
      <c r="E27" s="9">
        <f t="shared" si="2"/>
        <v>0</v>
      </c>
      <c r="F27" s="56">
        <f t="shared" si="3"/>
        <v>0</v>
      </c>
    </row>
    <row r="28" spans="1:6" x14ac:dyDescent="0.25">
      <c r="A28" s="152" t="s">
        <v>388</v>
      </c>
      <c r="B28" s="39">
        <v>162</v>
      </c>
      <c r="C28" s="93">
        <v>162</v>
      </c>
      <c r="E28" s="9">
        <f t="shared" si="2"/>
        <v>0</v>
      </c>
      <c r="F28" s="56">
        <f t="shared" si="3"/>
        <v>0</v>
      </c>
    </row>
    <row r="29" spans="1:6" x14ac:dyDescent="0.25">
      <c r="A29" s="152" t="s">
        <v>389</v>
      </c>
      <c r="B29" s="39">
        <v>162</v>
      </c>
      <c r="C29" s="93">
        <v>162</v>
      </c>
      <c r="E29" s="9">
        <f t="shared" si="2"/>
        <v>0</v>
      </c>
      <c r="F29" s="56">
        <f t="shared" si="3"/>
        <v>0</v>
      </c>
    </row>
    <row r="30" spans="1:6" x14ac:dyDescent="0.25">
      <c r="A30" s="152" t="s">
        <v>390</v>
      </c>
      <c r="B30" s="39">
        <v>162</v>
      </c>
      <c r="C30" s="93">
        <v>162</v>
      </c>
      <c r="E30" s="9">
        <f t="shared" si="2"/>
        <v>0</v>
      </c>
      <c r="F30" s="56">
        <f t="shared" si="3"/>
        <v>0</v>
      </c>
    </row>
    <row r="31" spans="1:6" x14ac:dyDescent="0.25">
      <c r="A31" s="152" t="s">
        <v>391</v>
      </c>
      <c r="B31" s="39">
        <v>130</v>
      </c>
      <c r="C31" s="93">
        <v>130</v>
      </c>
      <c r="E31" s="9">
        <f t="shared" si="2"/>
        <v>0</v>
      </c>
      <c r="F31" s="56">
        <f t="shared" si="3"/>
        <v>0</v>
      </c>
    </row>
    <row r="32" spans="1:6" x14ac:dyDescent="0.25">
      <c r="A32" s="152" t="s">
        <v>392</v>
      </c>
      <c r="B32" s="39">
        <v>162</v>
      </c>
      <c r="C32" s="93">
        <v>162</v>
      </c>
      <c r="E32" s="9">
        <f t="shared" si="2"/>
        <v>0</v>
      </c>
      <c r="F32" s="56">
        <f t="shared" si="3"/>
        <v>0</v>
      </c>
    </row>
    <row r="33" spans="1:6" x14ac:dyDescent="0.25">
      <c r="A33" s="152" t="s">
        <v>393</v>
      </c>
      <c r="B33" s="39">
        <v>162</v>
      </c>
      <c r="C33" s="93">
        <v>162</v>
      </c>
      <c r="E33" s="9">
        <f t="shared" si="2"/>
        <v>0</v>
      </c>
      <c r="F33" s="56">
        <f t="shared" si="3"/>
        <v>0</v>
      </c>
    </row>
    <row r="34" spans="1:6" x14ac:dyDescent="0.25">
      <c r="A34" s="152" t="s">
        <v>394</v>
      </c>
      <c r="B34" s="39">
        <v>162</v>
      </c>
      <c r="C34" s="93">
        <v>162</v>
      </c>
      <c r="E34" s="9">
        <f t="shared" si="2"/>
        <v>0</v>
      </c>
      <c r="F34" s="56">
        <f t="shared" si="3"/>
        <v>0</v>
      </c>
    </row>
    <row r="35" spans="1:6" x14ac:dyDescent="0.25">
      <c r="A35" s="152" t="s">
        <v>395</v>
      </c>
      <c r="B35" s="39">
        <v>162</v>
      </c>
      <c r="C35" s="93">
        <v>162</v>
      </c>
      <c r="E35" s="9">
        <f t="shared" si="2"/>
        <v>0</v>
      </c>
      <c r="F35" s="56">
        <f t="shared" si="3"/>
        <v>0</v>
      </c>
    </row>
    <row r="36" spans="1:6" x14ac:dyDescent="0.25">
      <c r="A36" s="152" t="s">
        <v>396</v>
      </c>
      <c r="B36" s="39">
        <v>162</v>
      </c>
      <c r="C36" s="93">
        <v>162</v>
      </c>
      <c r="E36" s="9">
        <f t="shared" si="2"/>
        <v>0</v>
      </c>
      <c r="F36" s="56">
        <f t="shared" si="3"/>
        <v>0</v>
      </c>
    </row>
    <row r="37" spans="1:6" x14ac:dyDescent="0.25">
      <c r="A37" s="152" t="s">
        <v>397</v>
      </c>
      <c r="B37" s="39">
        <v>162</v>
      </c>
      <c r="C37" s="93">
        <v>162</v>
      </c>
      <c r="E37" s="9">
        <f t="shared" si="2"/>
        <v>0</v>
      </c>
      <c r="F37" s="56">
        <f t="shared" si="3"/>
        <v>0</v>
      </c>
    </row>
    <row r="38" spans="1:6" x14ac:dyDescent="0.25">
      <c r="A38" s="152" t="s">
        <v>398</v>
      </c>
      <c r="B38" s="39">
        <v>162</v>
      </c>
      <c r="C38" s="93">
        <v>162</v>
      </c>
      <c r="E38" s="9">
        <f t="shared" si="2"/>
        <v>0</v>
      </c>
      <c r="F38" s="56">
        <f t="shared" si="3"/>
        <v>0</v>
      </c>
    </row>
    <row r="39" spans="1:6" x14ac:dyDescent="0.25">
      <c r="A39" s="152" t="s">
        <v>399</v>
      </c>
      <c r="B39" s="39">
        <v>324</v>
      </c>
      <c r="C39" s="93">
        <v>324</v>
      </c>
      <c r="E39" s="9">
        <f t="shared" si="2"/>
        <v>0</v>
      </c>
      <c r="F39" s="56">
        <f t="shared" si="3"/>
        <v>0</v>
      </c>
    </row>
    <row r="40" spans="1:6" x14ac:dyDescent="0.25">
      <c r="A40" s="152" t="s">
        <v>400</v>
      </c>
      <c r="B40" s="39">
        <v>130</v>
      </c>
      <c r="C40" s="93">
        <v>130</v>
      </c>
      <c r="E40" s="9">
        <f t="shared" si="2"/>
        <v>0</v>
      </c>
      <c r="F40" s="56">
        <f t="shared" si="3"/>
        <v>0</v>
      </c>
    </row>
    <row r="41" spans="1:6" x14ac:dyDescent="0.25">
      <c r="A41" s="152" t="s">
        <v>401</v>
      </c>
      <c r="B41" s="39">
        <v>162</v>
      </c>
      <c r="C41" s="93">
        <v>162</v>
      </c>
      <c r="E41" s="9">
        <f t="shared" si="2"/>
        <v>0</v>
      </c>
      <c r="F41" s="56">
        <f t="shared" si="3"/>
        <v>0</v>
      </c>
    </row>
    <row r="42" spans="1:6" x14ac:dyDescent="0.25">
      <c r="A42" s="152" t="s">
        <v>402</v>
      </c>
      <c r="B42" s="39">
        <v>162</v>
      </c>
      <c r="C42" s="93">
        <v>162</v>
      </c>
      <c r="E42" s="9">
        <f t="shared" si="2"/>
        <v>0</v>
      </c>
      <c r="F42" s="56">
        <f t="shared" si="3"/>
        <v>0</v>
      </c>
    </row>
    <row r="43" spans="1:6" x14ac:dyDescent="0.25">
      <c r="A43" s="152" t="s">
        <v>403</v>
      </c>
      <c r="B43" s="39">
        <v>140</v>
      </c>
      <c r="C43" s="93">
        <v>140</v>
      </c>
      <c r="E43" s="9">
        <f t="shared" si="2"/>
        <v>0</v>
      </c>
      <c r="F43" s="56">
        <f t="shared" si="3"/>
        <v>0</v>
      </c>
    </row>
    <row r="44" spans="1:6" x14ac:dyDescent="0.25">
      <c r="A44" s="152" t="s">
        <v>404</v>
      </c>
      <c r="B44" s="39">
        <v>140</v>
      </c>
      <c r="C44" s="93">
        <v>140</v>
      </c>
      <c r="E44" s="9">
        <f t="shared" si="2"/>
        <v>0</v>
      </c>
      <c r="F44" s="56">
        <f t="shared" si="3"/>
        <v>0</v>
      </c>
    </row>
    <row r="45" spans="1:6" x14ac:dyDescent="0.25">
      <c r="A45" s="152" t="s">
        <v>405</v>
      </c>
      <c r="B45" s="39">
        <v>162</v>
      </c>
      <c r="C45" s="93">
        <v>162</v>
      </c>
      <c r="E45" s="9">
        <f t="shared" si="2"/>
        <v>0</v>
      </c>
      <c r="F45" s="56">
        <f t="shared" si="3"/>
        <v>0</v>
      </c>
    </row>
    <row r="46" spans="1:6" x14ac:dyDescent="0.25">
      <c r="A46" s="152" t="s">
        <v>406</v>
      </c>
      <c r="B46" s="39">
        <v>162</v>
      </c>
      <c r="C46" s="93">
        <v>162</v>
      </c>
      <c r="E46" s="9">
        <f t="shared" si="2"/>
        <v>0</v>
      </c>
      <c r="F46" s="56">
        <f t="shared" si="3"/>
        <v>0</v>
      </c>
    </row>
    <row r="47" spans="1:6" x14ac:dyDescent="0.25">
      <c r="A47" s="152" t="s">
        <v>407</v>
      </c>
      <c r="B47" s="39">
        <v>162</v>
      </c>
      <c r="C47" s="93">
        <v>162</v>
      </c>
      <c r="E47" s="9">
        <f t="shared" si="2"/>
        <v>0</v>
      </c>
      <c r="F47" s="56">
        <f t="shared" si="3"/>
        <v>0</v>
      </c>
    </row>
    <row r="48" spans="1:6" x14ac:dyDescent="0.25">
      <c r="A48" s="152" t="s">
        <v>408</v>
      </c>
      <c r="B48" s="39">
        <v>162</v>
      </c>
      <c r="C48" s="93">
        <v>162</v>
      </c>
      <c r="E48" s="9">
        <f t="shared" si="2"/>
        <v>0</v>
      </c>
      <c r="F48" s="56">
        <f t="shared" si="3"/>
        <v>0</v>
      </c>
    </row>
    <row r="49" spans="1:6" x14ac:dyDescent="0.25">
      <c r="A49" s="152" t="s">
        <v>409</v>
      </c>
      <c r="B49" s="39">
        <v>130</v>
      </c>
      <c r="C49" s="93">
        <v>130</v>
      </c>
      <c r="E49" s="9">
        <f t="shared" si="2"/>
        <v>0</v>
      </c>
      <c r="F49" s="56">
        <f t="shared" si="3"/>
        <v>0</v>
      </c>
    </row>
    <row r="50" spans="1:6" x14ac:dyDescent="0.25">
      <c r="A50" s="152" t="s">
        <v>410</v>
      </c>
      <c r="B50" s="39">
        <v>162</v>
      </c>
      <c r="C50" s="93">
        <v>162</v>
      </c>
      <c r="E50" s="9">
        <f t="shared" si="2"/>
        <v>0</v>
      </c>
      <c r="F50" s="56">
        <f t="shared" si="3"/>
        <v>0</v>
      </c>
    </row>
    <row r="51" spans="1:6" x14ac:dyDescent="0.25">
      <c r="A51" s="152" t="s">
        <v>411</v>
      </c>
      <c r="B51" s="39">
        <v>162</v>
      </c>
      <c r="C51" s="93">
        <v>162</v>
      </c>
      <c r="E51" s="9">
        <f t="shared" si="2"/>
        <v>0</v>
      </c>
      <c r="F51" s="56">
        <f t="shared" si="3"/>
        <v>0</v>
      </c>
    </row>
    <row r="52" spans="1:6" x14ac:dyDescent="0.25">
      <c r="A52" s="152" t="s">
        <v>412</v>
      </c>
      <c r="B52" s="39">
        <v>373</v>
      </c>
      <c r="C52" s="93">
        <v>373</v>
      </c>
      <c r="E52" s="9">
        <f t="shared" si="2"/>
        <v>0</v>
      </c>
      <c r="F52" s="56">
        <f t="shared" si="3"/>
        <v>0</v>
      </c>
    </row>
    <row r="53" spans="1:6" x14ac:dyDescent="0.25">
      <c r="A53" s="152" t="s">
        <v>413</v>
      </c>
      <c r="B53" s="39">
        <v>162</v>
      </c>
      <c r="C53" s="93">
        <v>162</v>
      </c>
      <c r="E53" s="9">
        <f t="shared" si="2"/>
        <v>0</v>
      </c>
      <c r="F53" s="56">
        <f t="shared" si="3"/>
        <v>0</v>
      </c>
    </row>
    <row r="54" spans="1:6" x14ac:dyDescent="0.25">
      <c r="A54" s="152" t="s">
        <v>414</v>
      </c>
      <c r="B54" s="39">
        <v>162</v>
      </c>
      <c r="C54" s="93">
        <v>162</v>
      </c>
      <c r="E54" s="9">
        <f t="shared" si="2"/>
        <v>0</v>
      </c>
      <c r="F54" s="56">
        <f t="shared" si="3"/>
        <v>0</v>
      </c>
    </row>
    <row r="55" spans="1:6" x14ac:dyDescent="0.25">
      <c r="A55" s="152" t="s">
        <v>415</v>
      </c>
      <c r="B55" s="39">
        <v>162</v>
      </c>
      <c r="C55" s="93">
        <v>162</v>
      </c>
      <c r="E55" s="9">
        <f t="shared" si="2"/>
        <v>0</v>
      </c>
      <c r="F55" s="56">
        <f t="shared" si="3"/>
        <v>0</v>
      </c>
    </row>
    <row r="56" spans="1:6" x14ac:dyDescent="0.25">
      <c r="A56" s="152" t="s">
        <v>416</v>
      </c>
      <c r="B56" s="39">
        <v>162</v>
      </c>
      <c r="C56" s="93">
        <v>162</v>
      </c>
      <c r="E56" s="9">
        <f t="shared" si="2"/>
        <v>0</v>
      </c>
      <c r="F56" s="56">
        <f t="shared" si="3"/>
        <v>0</v>
      </c>
    </row>
    <row r="57" spans="1:6" x14ac:dyDescent="0.25">
      <c r="A57" s="152" t="s">
        <v>417</v>
      </c>
      <c r="B57" s="39">
        <v>162</v>
      </c>
      <c r="C57" s="93">
        <v>162</v>
      </c>
      <c r="E57" s="9">
        <f t="shared" si="2"/>
        <v>0</v>
      </c>
      <c r="F57" s="56">
        <f t="shared" si="3"/>
        <v>0</v>
      </c>
    </row>
    <row r="58" spans="1:6" x14ac:dyDescent="0.25">
      <c r="A58" s="152" t="s">
        <v>418</v>
      </c>
      <c r="B58" s="39">
        <v>162</v>
      </c>
      <c r="C58" s="93">
        <v>162</v>
      </c>
      <c r="E58" s="9">
        <f t="shared" si="2"/>
        <v>0</v>
      </c>
      <c r="F58" s="56">
        <f t="shared" si="3"/>
        <v>0</v>
      </c>
    </row>
    <row r="59" spans="1:6" x14ac:dyDescent="0.25">
      <c r="A59" s="152" t="s">
        <v>419</v>
      </c>
      <c r="B59" s="39">
        <v>162</v>
      </c>
      <c r="C59" s="93">
        <v>162</v>
      </c>
      <c r="E59" s="9">
        <f t="shared" si="2"/>
        <v>0</v>
      </c>
      <c r="F59" s="56">
        <f t="shared" si="3"/>
        <v>0</v>
      </c>
    </row>
    <row r="60" spans="1:6" x14ac:dyDescent="0.25">
      <c r="A60" s="152" t="s">
        <v>420</v>
      </c>
      <c r="B60" s="39">
        <v>130</v>
      </c>
      <c r="C60" s="93">
        <v>130</v>
      </c>
      <c r="E60" s="9">
        <f t="shared" si="2"/>
        <v>0</v>
      </c>
      <c r="F60" s="56">
        <f t="shared" si="3"/>
        <v>0</v>
      </c>
    </row>
    <row r="61" spans="1:6" x14ac:dyDescent="0.25">
      <c r="A61" s="152" t="s">
        <v>421</v>
      </c>
      <c r="B61" s="39">
        <v>130</v>
      </c>
      <c r="C61" s="93">
        <v>130</v>
      </c>
      <c r="E61" s="9">
        <f t="shared" si="2"/>
        <v>0</v>
      </c>
      <c r="F61" s="56">
        <f t="shared" si="3"/>
        <v>0</v>
      </c>
    </row>
    <row r="62" spans="1:6" x14ac:dyDescent="0.25">
      <c r="A62" s="152" t="s">
        <v>422</v>
      </c>
      <c r="B62" s="39">
        <v>130</v>
      </c>
      <c r="C62" s="93">
        <v>130</v>
      </c>
      <c r="E62" s="9">
        <f t="shared" si="2"/>
        <v>0</v>
      </c>
      <c r="F62" s="56">
        <f t="shared" si="3"/>
        <v>0</v>
      </c>
    </row>
    <row r="63" spans="1:6" x14ac:dyDescent="0.25">
      <c r="A63" s="152" t="s">
        <v>423</v>
      </c>
      <c r="B63" s="39">
        <v>130</v>
      </c>
      <c r="C63" s="93">
        <v>130</v>
      </c>
      <c r="E63" s="9">
        <f t="shared" si="2"/>
        <v>0</v>
      </c>
      <c r="F63" s="56">
        <f t="shared" si="3"/>
        <v>0</v>
      </c>
    </row>
    <row r="64" spans="1:6" x14ac:dyDescent="0.25">
      <c r="A64" s="152" t="s">
        <v>424</v>
      </c>
      <c r="B64" s="39">
        <v>130</v>
      </c>
      <c r="C64" s="93">
        <v>130</v>
      </c>
      <c r="E64" s="9">
        <f t="shared" si="2"/>
        <v>0</v>
      </c>
      <c r="F64" s="56">
        <f t="shared" si="3"/>
        <v>0</v>
      </c>
    </row>
    <row r="65" spans="1:6" x14ac:dyDescent="0.25">
      <c r="A65" s="152" t="s">
        <v>425</v>
      </c>
      <c r="B65" s="39">
        <v>130</v>
      </c>
      <c r="C65" s="93">
        <v>130</v>
      </c>
      <c r="E65" s="9">
        <f t="shared" si="2"/>
        <v>0</v>
      </c>
      <c r="F65" s="56">
        <f t="shared" si="3"/>
        <v>0</v>
      </c>
    </row>
    <row r="66" spans="1:6" s="2" customFormat="1" x14ac:dyDescent="0.25">
      <c r="A66" s="152" t="s">
        <v>426</v>
      </c>
      <c r="B66" s="39">
        <v>130</v>
      </c>
      <c r="C66" s="93">
        <v>130</v>
      </c>
      <c r="E66" s="9">
        <f t="shared" si="2"/>
        <v>0</v>
      </c>
      <c r="F66" s="56">
        <f t="shared" si="3"/>
        <v>0</v>
      </c>
    </row>
    <row r="67" spans="1:6" x14ac:dyDescent="0.25">
      <c r="A67" s="152" t="s">
        <v>427</v>
      </c>
      <c r="B67" s="39">
        <v>50</v>
      </c>
      <c r="C67" s="93">
        <v>50</v>
      </c>
      <c r="E67" s="9">
        <f t="shared" si="2"/>
        <v>0</v>
      </c>
      <c r="F67" s="56">
        <f t="shared" si="3"/>
        <v>0</v>
      </c>
    </row>
    <row r="68" spans="1:6" s="2" customFormat="1" x14ac:dyDescent="0.25">
      <c r="A68" s="286" t="s">
        <v>428</v>
      </c>
      <c r="B68" s="287"/>
      <c r="C68" s="288"/>
      <c r="D68" s="21"/>
      <c r="E68" s="9"/>
      <c r="F68" s="56"/>
    </row>
    <row r="69" spans="1:6" x14ac:dyDescent="0.25">
      <c r="A69" s="152" t="s">
        <v>429</v>
      </c>
      <c r="B69" s="39">
        <v>50</v>
      </c>
      <c r="C69" s="93">
        <v>50</v>
      </c>
      <c r="E69" s="9">
        <f t="shared" si="2"/>
        <v>0</v>
      </c>
      <c r="F69" s="56">
        <f t="shared" si="3"/>
        <v>0</v>
      </c>
    </row>
    <row r="70" spans="1:6" x14ac:dyDescent="0.25">
      <c r="A70" s="152" t="s">
        <v>430</v>
      </c>
      <c r="B70" s="39">
        <v>23</v>
      </c>
      <c r="C70" s="93">
        <v>23</v>
      </c>
      <c r="E70" s="9">
        <f t="shared" ref="E70:E112" si="4">C70-B70</f>
        <v>0</v>
      </c>
      <c r="F70" s="56">
        <f t="shared" ref="F70:F112" si="5">C70/B70-1</f>
        <v>0</v>
      </c>
    </row>
    <row r="71" spans="1:6" x14ac:dyDescent="0.25">
      <c r="A71" s="152" t="s">
        <v>431</v>
      </c>
      <c r="B71" s="39">
        <v>0.5</v>
      </c>
      <c r="C71" s="93">
        <v>0.5</v>
      </c>
      <c r="E71" s="9">
        <f t="shared" si="4"/>
        <v>0</v>
      </c>
      <c r="F71" s="56">
        <f t="shared" si="5"/>
        <v>0</v>
      </c>
    </row>
    <row r="72" spans="1:6" x14ac:dyDescent="0.25">
      <c r="A72" s="152" t="s">
        <v>432</v>
      </c>
      <c r="B72" s="39">
        <v>23</v>
      </c>
      <c r="C72" s="93">
        <v>23</v>
      </c>
      <c r="E72" s="9">
        <f t="shared" si="4"/>
        <v>0</v>
      </c>
      <c r="F72" s="56">
        <f t="shared" si="5"/>
        <v>0</v>
      </c>
    </row>
    <row r="73" spans="1:6" x14ac:dyDescent="0.25">
      <c r="A73" s="152" t="s">
        <v>433</v>
      </c>
      <c r="B73" s="39">
        <v>0.5</v>
      </c>
      <c r="C73" s="93">
        <v>0.5</v>
      </c>
      <c r="E73" s="9">
        <f t="shared" si="4"/>
        <v>0</v>
      </c>
      <c r="F73" s="56">
        <f t="shared" si="5"/>
        <v>0</v>
      </c>
    </row>
    <row r="74" spans="1:6" x14ac:dyDescent="0.25">
      <c r="A74" s="152" t="s">
        <v>434</v>
      </c>
      <c r="B74" s="39">
        <v>23</v>
      </c>
      <c r="C74" s="93">
        <v>23</v>
      </c>
      <c r="E74" s="9">
        <f t="shared" si="4"/>
        <v>0</v>
      </c>
      <c r="F74" s="56">
        <f t="shared" si="5"/>
        <v>0</v>
      </c>
    </row>
    <row r="75" spans="1:6" x14ac:dyDescent="0.25">
      <c r="A75" s="152" t="s">
        <v>435</v>
      </c>
      <c r="B75" s="39">
        <v>0.5</v>
      </c>
      <c r="C75" s="93">
        <v>0.5</v>
      </c>
      <c r="E75" s="9">
        <f t="shared" si="4"/>
        <v>0</v>
      </c>
      <c r="F75" s="56">
        <f t="shared" si="5"/>
        <v>0</v>
      </c>
    </row>
    <row r="76" spans="1:6" x14ac:dyDescent="0.25">
      <c r="A76" s="152" t="s">
        <v>436</v>
      </c>
      <c r="B76" s="39">
        <v>23</v>
      </c>
      <c r="C76" s="93">
        <v>23</v>
      </c>
      <c r="E76" s="9">
        <f t="shared" si="4"/>
        <v>0</v>
      </c>
      <c r="F76" s="56">
        <f t="shared" si="5"/>
        <v>0</v>
      </c>
    </row>
    <row r="77" spans="1:6" x14ac:dyDescent="0.25">
      <c r="A77" s="152" t="s">
        <v>437</v>
      </c>
      <c r="B77" s="39">
        <v>0.5</v>
      </c>
      <c r="C77" s="93">
        <v>0.5</v>
      </c>
      <c r="E77" s="9">
        <f t="shared" si="4"/>
        <v>0</v>
      </c>
      <c r="F77" s="56">
        <f t="shared" si="5"/>
        <v>0</v>
      </c>
    </row>
    <row r="78" spans="1:6" x14ac:dyDescent="0.25">
      <c r="A78" s="152" t="s">
        <v>438</v>
      </c>
      <c r="B78" s="39">
        <v>23</v>
      </c>
      <c r="C78" s="93">
        <v>23</v>
      </c>
      <c r="E78" s="9">
        <f t="shared" si="4"/>
        <v>0</v>
      </c>
      <c r="F78" s="56">
        <f t="shared" si="5"/>
        <v>0</v>
      </c>
    </row>
    <row r="79" spans="1:6" x14ac:dyDescent="0.25">
      <c r="A79" s="152" t="s">
        <v>439</v>
      </c>
      <c r="B79" s="39">
        <v>0.5</v>
      </c>
      <c r="C79" s="93">
        <v>0.5</v>
      </c>
      <c r="E79" s="9">
        <f t="shared" si="4"/>
        <v>0</v>
      </c>
      <c r="F79" s="56">
        <f t="shared" si="5"/>
        <v>0</v>
      </c>
    </row>
    <row r="80" spans="1:6" x14ac:dyDescent="0.25">
      <c r="A80" s="152" t="s">
        <v>440</v>
      </c>
      <c r="B80" s="39">
        <v>23</v>
      </c>
      <c r="C80" s="93">
        <v>23</v>
      </c>
      <c r="E80" s="9">
        <f t="shared" si="4"/>
        <v>0</v>
      </c>
      <c r="F80" s="56">
        <f t="shared" si="5"/>
        <v>0</v>
      </c>
    </row>
    <row r="81" spans="1:6" x14ac:dyDescent="0.25">
      <c r="A81" s="152" t="s">
        <v>441</v>
      </c>
      <c r="B81" s="39">
        <v>0.5</v>
      </c>
      <c r="C81" s="93">
        <v>0.5</v>
      </c>
      <c r="E81" s="9">
        <f t="shared" si="4"/>
        <v>0</v>
      </c>
      <c r="F81" s="56">
        <f t="shared" si="5"/>
        <v>0</v>
      </c>
    </row>
    <row r="82" spans="1:6" x14ac:dyDescent="0.25">
      <c r="A82" s="152" t="s">
        <v>442</v>
      </c>
      <c r="B82" s="39">
        <v>134</v>
      </c>
      <c r="C82" s="93">
        <v>134</v>
      </c>
      <c r="E82" s="9">
        <f t="shared" si="4"/>
        <v>0</v>
      </c>
      <c r="F82" s="56">
        <f t="shared" si="5"/>
        <v>0</v>
      </c>
    </row>
    <row r="83" spans="1:6" x14ac:dyDescent="0.25">
      <c r="A83" s="152" t="s">
        <v>443</v>
      </c>
      <c r="B83" s="39">
        <v>1081</v>
      </c>
      <c r="C83" s="153">
        <v>1081</v>
      </c>
      <c r="E83" s="9">
        <f t="shared" si="4"/>
        <v>0</v>
      </c>
      <c r="F83" s="56">
        <f t="shared" si="5"/>
        <v>0</v>
      </c>
    </row>
    <row r="84" spans="1:6" x14ac:dyDescent="0.25">
      <c r="A84" s="152" t="s">
        <v>444</v>
      </c>
      <c r="B84" s="39">
        <v>432</v>
      </c>
      <c r="C84" s="153">
        <v>432</v>
      </c>
      <c r="E84" s="9">
        <f t="shared" si="4"/>
        <v>0</v>
      </c>
      <c r="F84" s="56">
        <f t="shared" si="5"/>
        <v>0</v>
      </c>
    </row>
    <row r="85" spans="1:6" x14ac:dyDescent="0.25">
      <c r="A85" s="152" t="s">
        <v>445</v>
      </c>
      <c r="B85" s="39">
        <v>216</v>
      </c>
      <c r="C85" s="153">
        <v>216</v>
      </c>
      <c r="E85" s="9">
        <f t="shared" si="4"/>
        <v>0</v>
      </c>
      <c r="F85" s="56">
        <f t="shared" si="5"/>
        <v>0</v>
      </c>
    </row>
    <row r="86" spans="1:6" x14ac:dyDescent="0.25">
      <c r="A86" s="152" t="s">
        <v>446</v>
      </c>
      <c r="B86" s="39">
        <v>216</v>
      </c>
      <c r="C86" s="153">
        <v>216</v>
      </c>
      <c r="E86" s="9">
        <f t="shared" si="4"/>
        <v>0</v>
      </c>
      <c r="F86" s="56">
        <f t="shared" si="5"/>
        <v>0</v>
      </c>
    </row>
    <row r="87" spans="1:6" x14ac:dyDescent="0.25">
      <c r="A87" s="152" t="s">
        <v>447</v>
      </c>
      <c r="B87" s="39">
        <v>108</v>
      </c>
      <c r="C87" s="153">
        <v>108</v>
      </c>
      <c r="E87" s="9">
        <f t="shared" si="4"/>
        <v>0</v>
      </c>
      <c r="F87" s="56">
        <f t="shared" si="5"/>
        <v>0</v>
      </c>
    </row>
    <row r="88" spans="1:6" x14ac:dyDescent="0.25">
      <c r="A88" s="152" t="s">
        <v>448</v>
      </c>
      <c r="B88" s="39">
        <v>226</v>
      </c>
      <c r="C88" s="153">
        <v>226</v>
      </c>
      <c r="E88" s="9">
        <f t="shared" si="4"/>
        <v>0</v>
      </c>
      <c r="F88" s="56">
        <f t="shared" si="5"/>
        <v>0</v>
      </c>
    </row>
    <row r="89" spans="1:6" x14ac:dyDescent="0.25">
      <c r="A89" s="152" t="s">
        <v>449</v>
      </c>
      <c r="B89" s="39">
        <v>96</v>
      </c>
      <c r="C89" s="153">
        <v>96</v>
      </c>
      <c r="E89" s="9">
        <f t="shared" si="4"/>
        <v>0</v>
      </c>
      <c r="F89" s="56">
        <f t="shared" si="5"/>
        <v>0</v>
      </c>
    </row>
    <row r="90" spans="1:6" x14ac:dyDescent="0.25">
      <c r="A90" s="152" t="s">
        <v>450</v>
      </c>
      <c r="B90" s="39">
        <v>28</v>
      </c>
      <c r="C90" s="153">
        <v>28</v>
      </c>
      <c r="E90" s="9">
        <f t="shared" si="4"/>
        <v>0</v>
      </c>
      <c r="F90" s="56">
        <f t="shared" si="5"/>
        <v>0</v>
      </c>
    </row>
    <row r="91" spans="1:6" x14ac:dyDescent="0.25">
      <c r="A91" s="152" t="s">
        <v>451</v>
      </c>
      <c r="B91" s="39">
        <v>28</v>
      </c>
      <c r="C91" s="153">
        <v>28</v>
      </c>
      <c r="E91" s="9">
        <f t="shared" si="4"/>
        <v>0</v>
      </c>
      <c r="F91" s="56">
        <f t="shared" si="5"/>
        <v>0</v>
      </c>
    </row>
    <row r="92" spans="1:6" x14ac:dyDescent="0.25">
      <c r="A92" s="152" t="s">
        <v>452</v>
      </c>
      <c r="B92" s="39">
        <v>20</v>
      </c>
      <c r="C92" s="153">
        <v>20</v>
      </c>
      <c r="E92" s="9">
        <f t="shared" si="4"/>
        <v>0</v>
      </c>
      <c r="F92" s="56">
        <f t="shared" si="5"/>
        <v>0</v>
      </c>
    </row>
    <row r="93" spans="1:6" x14ac:dyDescent="0.25">
      <c r="A93" s="152" t="s">
        <v>453</v>
      </c>
      <c r="B93" s="39">
        <v>400</v>
      </c>
      <c r="C93" s="93">
        <v>400</v>
      </c>
      <c r="E93" s="9">
        <f t="shared" si="4"/>
        <v>0</v>
      </c>
      <c r="F93" s="56">
        <f t="shared" si="5"/>
        <v>0</v>
      </c>
    </row>
    <row r="94" spans="1:6" x14ac:dyDescent="0.25">
      <c r="A94" s="152" t="s">
        <v>454</v>
      </c>
      <c r="B94" s="39">
        <v>6</v>
      </c>
      <c r="C94" s="153">
        <v>6</v>
      </c>
      <c r="E94" s="9">
        <f t="shared" si="4"/>
        <v>0</v>
      </c>
      <c r="F94" s="56">
        <f t="shared" si="5"/>
        <v>0</v>
      </c>
    </row>
    <row r="95" spans="1:6" x14ac:dyDescent="0.25">
      <c r="A95" s="152" t="s">
        <v>455</v>
      </c>
      <c r="B95" s="39">
        <v>170</v>
      </c>
      <c r="C95" s="153">
        <v>170</v>
      </c>
      <c r="E95" s="9">
        <f t="shared" si="4"/>
        <v>0</v>
      </c>
      <c r="F95" s="56">
        <f t="shared" si="5"/>
        <v>0</v>
      </c>
    </row>
    <row r="96" spans="1:6" x14ac:dyDescent="0.25">
      <c r="A96" s="152" t="s">
        <v>456</v>
      </c>
      <c r="B96" s="39">
        <v>340</v>
      </c>
      <c r="C96" s="153">
        <v>340</v>
      </c>
      <c r="E96" s="9">
        <f t="shared" si="4"/>
        <v>0</v>
      </c>
      <c r="F96" s="56">
        <f t="shared" si="5"/>
        <v>0</v>
      </c>
    </row>
    <row r="97" spans="1:6" x14ac:dyDescent="0.25">
      <c r="A97" s="152" t="s">
        <v>457</v>
      </c>
      <c r="B97" s="39">
        <v>96</v>
      </c>
      <c r="C97" s="153">
        <v>96</v>
      </c>
      <c r="E97" s="9">
        <f t="shared" si="4"/>
        <v>0</v>
      </c>
      <c r="F97" s="56">
        <f t="shared" si="5"/>
        <v>0</v>
      </c>
    </row>
    <row r="98" spans="1:6" x14ac:dyDescent="0.25">
      <c r="A98" s="152" t="s">
        <v>458</v>
      </c>
      <c r="B98" s="39">
        <v>254</v>
      </c>
      <c r="C98" s="153">
        <v>254</v>
      </c>
      <c r="E98" s="9">
        <f t="shared" si="4"/>
        <v>0</v>
      </c>
      <c r="F98" s="56">
        <f t="shared" si="5"/>
        <v>0</v>
      </c>
    </row>
    <row r="99" spans="1:6" x14ac:dyDescent="0.25">
      <c r="A99" s="152" t="s">
        <v>459</v>
      </c>
      <c r="B99" s="39">
        <v>170</v>
      </c>
      <c r="C99" s="153">
        <v>170</v>
      </c>
      <c r="E99" s="9">
        <f t="shared" si="4"/>
        <v>0</v>
      </c>
      <c r="F99" s="56">
        <f t="shared" si="5"/>
        <v>0</v>
      </c>
    </row>
    <row r="100" spans="1:6" x14ac:dyDescent="0.25">
      <c r="A100" s="156" t="s">
        <v>460</v>
      </c>
      <c r="B100" s="39">
        <v>113</v>
      </c>
      <c r="C100" s="153">
        <v>113</v>
      </c>
      <c r="E100" s="9">
        <f t="shared" si="4"/>
        <v>0</v>
      </c>
      <c r="F100" s="56">
        <f t="shared" si="5"/>
        <v>0</v>
      </c>
    </row>
    <row r="101" spans="1:6" x14ac:dyDescent="0.25">
      <c r="A101" s="152" t="s">
        <v>461</v>
      </c>
      <c r="B101" s="39">
        <v>6</v>
      </c>
      <c r="C101" s="153">
        <v>6</v>
      </c>
      <c r="E101" s="9">
        <f t="shared" si="4"/>
        <v>0</v>
      </c>
      <c r="F101" s="56">
        <f t="shared" si="5"/>
        <v>0</v>
      </c>
    </row>
    <row r="102" spans="1:6" x14ac:dyDescent="0.25">
      <c r="A102" s="152" t="s">
        <v>462</v>
      </c>
      <c r="B102" s="39">
        <v>800</v>
      </c>
      <c r="C102" s="153">
        <v>800</v>
      </c>
      <c r="E102" s="9">
        <f t="shared" si="4"/>
        <v>0</v>
      </c>
      <c r="F102" s="56">
        <f t="shared" si="5"/>
        <v>0</v>
      </c>
    </row>
    <row r="103" spans="1:6" x14ac:dyDescent="0.25">
      <c r="A103" s="152" t="s">
        <v>463</v>
      </c>
      <c r="B103" s="39">
        <v>453</v>
      </c>
      <c r="C103" s="153">
        <v>453</v>
      </c>
      <c r="E103" s="9">
        <f t="shared" si="4"/>
        <v>0</v>
      </c>
      <c r="F103" s="56">
        <f t="shared" si="5"/>
        <v>0</v>
      </c>
    </row>
    <row r="104" spans="1:6" x14ac:dyDescent="0.25">
      <c r="A104" s="152" t="s">
        <v>464</v>
      </c>
      <c r="B104" s="39">
        <v>340</v>
      </c>
      <c r="C104" s="153">
        <v>340</v>
      </c>
      <c r="E104" s="9">
        <f t="shared" si="4"/>
        <v>0</v>
      </c>
      <c r="F104" s="56">
        <f t="shared" si="5"/>
        <v>0</v>
      </c>
    </row>
    <row r="105" spans="1:6" x14ac:dyDescent="0.25">
      <c r="A105" s="152" t="s">
        <v>465</v>
      </c>
      <c r="B105" s="39">
        <v>170</v>
      </c>
      <c r="C105" s="153">
        <v>170</v>
      </c>
      <c r="E105" s="9">
        <f t="shared" si="4"/>
        <v>0</v>
      </c>
      <c r="F105" s="56">
        <f t="shared" si="5"/>
        <v>0</v>
      </c>
    </row>
    <row r="106" spans="1:6" x14ac:dyDescent="0.25">
      <c r="A106" s="152" t="s">
        <v>466</v>
      </c>
      <c r="B106" s="39">
        <v>340</v>
      </c>
      <c r="C106" s="153">
        <v>340</v>
      </c>
      <c r="E106" s="9">
        <f t="shared" si="4"/>
        <v>0</v>
      </c>
      <c r="F106" s="56">
        <f t="shared" si="5"/>
        <v>0</v>
      </c>
    </row>
    <row r="107" spans="1:6" x14ac:dyDescent="0.25">
      <c r="A107" s="152" t="s">
        <v>467</v>
      </c>
      <c r="B107" s="39">
        <v>90</v>
      </c>
      <c r="C107" s="153">
        <v>90</v>
      </c>
      <c r="E107" s="9">
        <f t="shared" si="4"/>
        <v>0</v>
      </c>
      <c r="F107" s="56">
        <f t="shared" si="5"/>
        <v>0</v>
      </c>
    </row>
    <row r="108" spans="1:6" x14ac:dyDescent="0.25">
      <c r="A108" s="152" t="s">
        <v>468</v>
      </c>
      <c r="B108" s="39">
        <v>170</v>
      </c>
      <c r="C108" s="153">
        <v>170</v>
      </c>
      <c r="E108" s="9">
        <f t="shared" si="4"/>
        <v>0</v>
      </c>
      <c r="F108" s="56">
        <f t="shared" si="5"/>
        <v>0</v>
      </c>
    </row>
    <row r="109" spans="1:6" x14ac:dyDescent="0.25">
      <c r="A109" s="152" t="s">
        <v>469</v>
      </c>
      <c r="B109" s="39">
        <v>227</v>
      </c>
      <c r="C109" s="153">
        <v>227</v>
      </c>
      <c r="E109" s="9">
        <f t="shared" si="4"/>
        <v>0</v>
      </c>
      <c r="F109" s="56">
        <f t="shared" si="5"/>
        <v>0</v>
      </c>
    </row>
    <row r="110" spans="1:6" x14ac:dyDescent="0.25">
      <c r="A110" s="152" t="s">
        <v>470</v>
      </c>
      <c r="B110" s="39">
        <v>6</v>
      </c>
      <c r="C110" s="153">
        <v>6</v>
      </c>
      <c r="E110" s="9">
        <f t="shared" si="4"/>
        <v>0</v>
      </c>
      <c r="F110" s="56">
        <f t="shared" si="5"/>
        <v>0</v>
      </c>
    </row>
    <row r="111" spans="1:6" x14ac:dyDescent="0.25">
      <c r="A111" s="152" t="s">
        <v>471</v>
      </c>
      <c r="B111" s="39">
        <v>30</v>
      </c>
      <c r="C111" s="153">
        <v>30</v>
      </c>
      <c r="E111" s="9">
        <f t="shared" si="4"/>
        <v>0</v>
      </c>
      <c r="F111" s="56">
        <f t="shared" si="5"/>
        <v>0</v>
      </c>
    </row>
    <row r="112" spans="1:6" ht="15.75" thickBot="1" x14ac:dyDescent="0.3">
      <c r="A112" s="157" t="s">
        <v>472</v>
      </c>
      <c r="B112" s="52">
        <v>15</v>
      </c>
      <c r="C112" s="158">
        <v>15</v>
      </c>
      <c r="E112" s="9">
        <f t="shared" si="4"/>
        <v>0</v>
      </c>
      <c r="F112" s="56">
        <f t="shared" si="5"/>
        <v>0</v>
      </c>
    </row>
    <row r="113" spans="1:4" ht="38.25" customHeight="1" thickBot="1" x14ac:dyDescent="0.35">
      <c r="A113" s="289" t="s">
        <v>473</v>
      </c>
      <c r="B113" s="290"/>
      <c r="C113" s="291"/>
      <c r="D113" s="21"/>
    </row>
    <row r="114" spans="1:4" x14ac:dyDescent="0.25">
      <c r="A114" s="159" t="s">
        <v>474</v>
      </c>
      <c r="B114" s="53" t="s">
        <v>475</v>
      </c>
      <c r="C114" s="160"/>
    </row>
    <row r="115" spans="1:4" x14ac:dyDescent="0.25">
      <c r="A115" s="161" t="s">
        <v>476</v>
      </c>
      <c r="B115" s="42" t="s">
        <v>477</v>
      </c>
      <c r="C115" s="162"/>
    </row>
    <row r="116" spans="1:4" x14ac:dyDescent="0.25">
      <c r="A116" s="304" t="s">
        <v>478</v>
      </c>
      <c r="B116" s="305"/>
      <c r="C116" s="306"/>
    </row>
    <row r="117" spans="1:4" x14ac:dyDescent="0.25">
      <c r="A117" s="163" t="s">
        <v>479</v>
      </c>
      <c r="B117" s="43" t="s">
        <v>477</v>
      </c>
      <c r="C117" s="164" t="s">
        <v>477</v>
      </c>
    </row>
    <row r="118" spans="1:4" x14ac:dyDescent="0.25">
      <c r="A118" s="163" t="s">
        <v>480</v>
      </c>
      <c r="B118" s="43" t="s">
        <v>477</v>
      </c>
      <c r="C118" s="164" t="s">
        <v>477</v>
      </c>
    </row>
    <row r="119" spans="1:4" x14ac:dyDescent="0.25">
      <c r="A119" s="163" t="s">
        <v>481</v>
      </c>
      <c r="B119" s="43" t="s">
        <v>477</v>
      </c>
      <c r="C119" s="164" t="s">
        <v>477</v>
      </c>
    </row>
    <row r="120" spans="1:4" x14ac:dyDescent="0.25">
      <c r="A120" s="163" t="s">
        <v>482</v>
      </c>
      <c r="B120" s="43" t="s">
        <v>477</v>
      </c>
      <c r="C120" s="164" t="s">
        <v>477</v>
      </c>
    </row>
    <row r="121" spans="1:4" x14ac:dyDescent="0.25">
      <c r="A121" s="163" t="s">
        <v>483</v>
      </c>
      <c r="B121" s="43" t="s">
        <v>477</v>
      </c>
      <c r="C121" s="164" t="s">
        <v>477</v>
      </c>
    </row>
    <row r="122" spans="1:4" x14ac:dyDescent="0.25">
      <c r="A122" s="163" t="s">
        <v>484</v>
      </c>
      <c r="B122" s="43" t="s">
        <v>477</v>
      </c>
      <c r="C122" s="164" t="s">
        <v>477</v>
      </c>
    </row>
    <row r="123" spans="1:4" x14ac:dyDescent="0.25">
      <c r="A123" s="307" t="s">
        <v>485</v>
      </c>
      <c r="B123" s="308"/>
      <c r="C123" s="309"/>
    </row>
    <row r="124" spans="1:4" x14ac:dyDescent="0.25">
      <c r="A124" s="165" t="s">
        <v>486</v>
      </c>
      <c r="B124" s="44" t="s">
        <v>477</v>
      </c>
      <c r="C124" s="166" t="s">
        <v>477</v>
      </c>
    </row>
    <row r="125" spans="1:4" x14ac:dyDescent="0.25">
      <c r="A125" s="165" t="s">
        <v>487</v>
      </c>
      <c r="B125" s="44" t="s">
        <v>477</v>
      </c>
      <c r="C125" s="166" t="s">
        <v>477</v>
      </c>
    </row>
    <row r="126" spans="1:4" x14ac:dyDescent="0.25">
      <c r="A126" s="165" t="s">
        <v>488</v>
      </c>
      <c r="B126" s="44" t="s">
        <v>477</v>
      </c>
      <c r="C126" s="166" t="s">
        <v>477</v>
      </c>
    </row>
    <row r="127" spans="1:4" x14ac:dyDescent="0.25">
      <c r="A127" s="165" t="s">
        <v>489</v>
      </c>
      <c r="B127" s="44" t="s">
        <v>477</v>
      </c>
      <c r="C127" s="166" t="s">
        <v>477</v>
      </c>
    </row>
    <row r="128" spans="1:4" x14ac:dyDescent="0.25">
      <c r="A128" s="167" t="s">
        <v>490</v>
      </c>
      <c r="B128" s="45"/>
      <c r="C128" s="168"/>
    </row>
    <row r="129" spans="1:3" x14ac:dyDescent="0.25">
      <c r="A129" s="167" t="s">
        <v>491</v>
      </c>
      <c r="B129" s="45" t="s">
        <v>477</v>
      </c>
      <c r="C129" s="168" t="s">
        <v>477</v>
      </c>
    </row>
    <row r="130" spans="1:3" x14ac:dyDescent="0.25">
      <c r="A130" s="167" t="s">
        <v>492</v>
      </c>
      <c r="B130" s="45" t="s">
        <v>477</v>
      </c>
      <c r="C130" s="168" t="s">
        <v>477</v>
      </c>
    </row>
    <row r="131" spans="1:3" x14ac:dyDescent="0.25">
      <c r="A131" s="167" t="s">
        <v>493</v>
      </c>
      <c r="B131" s="45" t="s">
        <v>477</v>
      </c>
      <c r="C131" s="168" t="s">
        <v>477</v>
      </c>
    </row>
    <row r="132" spans="1:3" x14ac:dyDescent="0.25">
      <c r="A132" s="167" t="s">
        <v>494</v>
      </c>
      <c r="B132" s="45" t="s">
        <v>477</v>
      </c>
      <c r="C132" s="168" t="s">
        <v>477</v>
      </c>
    </row>
    <row r="133" spans="1:3" x14ac:dyDescent="0.25">
      <c r="A133" s="167" t="s">
        <v>495</v>
      </c>
      <c r="B133" s="45" t="s">
        <v>477</v>
      </c>
      <c r="C133" s="168" t="s">
        <v>477</v>
      </c>
    </row>
    <row r="134" spans="1:3" x14ac:dyDescent="0.25">
      <c r="A134" s="167" t="s">
        <v>496</v>
      </c>
      <c r="B134" s="45" t="s">
        <v>477</v>
      </c>
      <c r="C134" s="168" t="s">
        <v>477</v>
      </c>
    </row>
    <row r="135" spans="1:3" x14ac:dyDescent="0.25">
      <c r="A135" s="167" t="s">
        <v>497</v>
      </c>
      <c r="B135" s="45" t="s">
        <v>477</v>
      </c>
      <c r="C135" s="168" t="s">
        <v>477</v>
      </c>
    </row>
    <row r="136" spans="1:3" x14ac:dyDescent="0.25">
      <c r="A136" s="167" t="s">
        <v>498</v>
      </c>
      <c r="B136" s="45" t="s">
        <v>477</v>
      </c>
      <c r="C136" s="168" t="s">
        <v>477</v>
      </c>
    </row>
    <row r="137" spans="1:3" x14ac:dyDescent="0.25">
      <c r="A137" s="295" t="s">
        <v>499</v>
      </c>
      <c r="B137" s="296"/>
      <c r="C137" s="297"/>
    </row>
    <row r="138" spans="1:3" x14ac:dyDescent="0.25">
      <c r="A138" s="169" t="s">
        <v>500</v>
      </c>
      <c r="B138" s="46" t="s">
        <v>477</v>
      </c>
      <c r="C138" s="170" t="s">
        <v>477</v>
      </c>
    </row>
    <row r="139" spans="1:3" x14ac:dyDescent="0.25">
      <c r="A139" s="169" t="s">
        <v>501</v>
      </c>
      <c r="B139" s="46" t="s">
        <v>477</v>
      </c>
      <c r="C139" s="170" t="s">
        <v>477</v>
      </c>
    </row>
    <row r="140" spans="1:3" x14ac:dyDescent="0.25">
      <c r="A140" s="169" t="s">
        <v>502</v>
      </c>
      <c r="B140" s="46" t="s">
        <v>477</v>
      </c>
      <c r="C140" s="170" t="s">
        <v>477</v>
      </c>
    </row>
    <row r="141" spans="1:3" x14ac:dyDescent="0.25">
      <c r="A141" s="169" t="s">
        <v>503</v>
      </c>
      <c r="B141" s="46" t="s">
        <v>477</v>
      </c>
      <c r="C141" s="170" t="s">
        <v>477</v>
      </c>
    </row>
    <row r="142" spans="1:3" x14ac:dyDescent="0.25">
      <c r="A142" s="169" t="s">
        <v>504</v>
      </c>
      <c r="B142" s="46" t="s">
        <v>477</v>
      </c>
      <c r="C142" s="170" t="s">
        <v>477</v>
      </c>
    </row>
    <row r="143" spans="1:3" x14ac:dyDescent="0.25">
      <c r="A143" s="169" t="s">
        <v>505</v>
      </c>
      <c r="B143" s="46" t="s">
        <v>477</v>
      </c>
      <c r="C143" s="170" t="s">
        <v>477</v>
      </c>
    </row>
    <row r="144" spans="1:3" x14ac:dyDescent="0.25">
      <c r="A144" s="169" t="s">
        <v>506</v>
      </c>
      <c r="B144" s="46" t="s">
        <v>477</v>
      </c>
      <c r="C144" s="170" t="s">
        <v>477</v>
      </c>
    </row>
    <row r="145" spans="1:3" x14ac:dyDescent="0.25">
      <c r="A145" s="169" t="s">
        <v>507</v>
      </c>
      <c r="B145" s="46" t="s">
        <v>477</v>
      </c>
      <c r="C145" s="170" t="s">
        <v>477</v>
      </c>
    </row>
    <row r="146" spans="1:3" x14ac:dyDescent="0.25">
      <c r="A146" s="169" t="s">
        <v>508</v>
      </c>
      <c r="B146" s="46" t="s">
        <v>477</v>
      </c>
      <c r="C146" s="170" t="s">
        <v>477</v>
      </c>
    </row>
    <row r="147" spans="1:3" x14ac:dyDescent="0.25">
      <c r="A147" s="169" t="s">
        <v>509</v>
      </c>
      <c r="B147" s="46" t="s">
        <v>477</v>
      </c>
      <c r="C147" s="170" t="s">
        <v>477</v>
      </c>
    </row>
    <row r="148" spans="1:3" x14ac:dyDescent="0.25">
      <c r="A148" s="169" t="s">
        <v>510</v>
      </c>
      <c r="B148" s="46" t="s">
        <v>477</v>
      </c>
      <c r="C148" s="170" t="s">
        <v>477</v>
      </c>
    </row>
    <row r="149" spans="1:3" x14ac:dyDescent="0.25">
      <c r="A149" s="169" t="s">
        <v>511</v>
      </c>
      <c r="B149" s="46" t="s">
        <v>477</v>
      </c>
      <c r="C149" s="170" t="s">
        <v>477</v>
      </c>
    </row>
    <row r="150" spans="1:3" x14ac:dyDescent="0.25">
      <c r="A150" s="169" t="s">
        <v>512</v>
      </c>
      <c r="B150" s="46" t="s">
        <v>477</v>
      </c>
      <c r="C150" s="170" t="s">
        <v>477</v>
      </c>
    </row>
    <row r="151" spans="1:3" x14ac:dyDescent="0.25">
      <c r="A151" s="169" t="s">
        <v>513</v>
      </c>
      <c r="B151" s="46" t="s">
        <v>477</v>
      </c>
      <c r="C151" s="170" t="s">
        <v>477</v>
      </c>
    </row>
    <row r="152" spans="1:3" x14ac:dyDescent="0.25">
      <c r="A152" s="169" t="s">
        <v>514</v>
      </c>
      <c r="B152" s="46" t="s">
        <v>477</v>
      </c>
      <c r="C152" s="170" t="s">
        <v>477</v>
      </c>
    </row>
    <row r="153" spans="1:3" x14ac:dyDescent="0.25">
      <c r="A153" s="169" t="s">
        <v>515</v>
      </c>
      <c r="B153" s="46" t="s">
        <v>477</v>
      </c>
      <c r="C153" s="170" t="s">
        <v>477</v>
      </c>
    </row>
    <row r="154" spans="1:3" x14ac:dyDescent="0.25">
      <c r="A154" s="169" t="s">
        <v>516</v>
      </c>
      <c r="B154" s="46" t="s">
        <v>477</v>
      </c>
      <c r="C154" s="170" t="s">
        <v>477</v>
      </c>
    </row>
    <row r="155" spans="1:3" x14ac:dyDescent="0.25">
      <c r="A155" s="169" t="s">
        <v>517</v>
      </c>
      <c r="B155" s="46" t="s">
        <v>477</v>
      </c>
      <c r="C155" s="170" t="s">
        <v>477</v>
      </c>
    </row>
    <row r="156" spans="1:3" x14ac:dyDescent="0.25">
      <c r="A156" s="292" t="s">
        <v>518</v>
      </c>
      <c r="B156" s="293"/>
      <c r="C156" s="294"/>
    </row>
    <row r="157" spans="1:3" x14ac:dyDescent="0.25">
      <c r="A157" s="171" t="s">
        <v>519</v>
      </c>
      <c r="B157" s="47" t="s">
        <v>477</v>
      </c>
      <c r="C157" s="172" t="s">
        <v>477</v>
      </c>
    </row>
    <row r="158" spans="1:3" x14ac:dyDescent="0.25">
      <c r="A158" s="171" t="s">
        <v>520</v>
      </c>
      <c r="B158" s="47" t="s">
        <v>477</v>
      </c>
      <c r="C158" s="172" t="s">
        <v>477</v>
      </c>
    </row>
    <row r="159" spans="1:3" x14ac:dyDescent="0.25">
      <c r="A159" s="171" t="s">
        <v>521</v>
      </c>
      <c r="B159" s="47" t="s">
        <v>477</v>
      </c>
      <c r="C159" s="172" t="s">
        <v>477</v>
      </c>
    </row>
    <row r="160" spans="1:3" x14ac:dyDescent="0.25">
      <c r="A160" s="301" t="s">
        <v>522</v>
      </c>
      <c r="B160" s="302"/>
      <c r="C160" s="303"/>
    </row>
    <row r="161" spans="1:3" x14ac:dyDescent="0.25">
      <c r="A161" s="173" t="s">
        <v>524</v>
      </c>
      <c r="B161" s="48" t="s">
        <v>523</v>
      </c>
      <c r="C161" s="174" t="s">
        <v>523</v>
      </c>
    </row>
    <row r="162" spans="1:3" x14ac:dyDescent="0.25">
      <c r="A162" s="173" t="s">
        <v>525</v>
      </c>
      <c r="B162" s="48" t="s">
        <v>523</v>
      </c>
      <c r="C162" s="174" t="s">
        <v>523</v>
      </c>
    </row>
    <row r="163" spans="1:3" x14ac:dyDescent="0.25">
      <c r="A163" s="173" t="s">
        <v>526</v>
      </c>
      <c r="B163" s="48" t="s">
        <v>523</v>
      </c>
      <c r="C163" s="174" t="s">
        <v>523</v>
      </c>
    </row>
    <row r="164" spans="1:3" x14ac:dyDescent="0.25">
      <c r="A164" s="173" t="s">
        <v>527</v>
      </c>
      <c r="B164" s="48" t="s">
        <v>523</v>
      </c>
      <c r="C164" s="174" t="s">
        <v>523</v>
      </c>
    </row>
    <row r="165" spans="1:3" x14ac:dyDescent="0.25">
      <c r="A165" s="173" t="s">
        <v>528</v>
      </c>
      <c r="B165" s="48" t="s">
        <v>523</v>
      </c>
      <c r="C165" s="174" t="s">
        <v>523</v>
      </c>
    </row>
    <row r="166" spans="1:3" x14ac:dyDescent="0.25">
      <c r="A166" s="173" t="s">
        <v>529</v>
      </c>
      <c r="B166" s="48" t="s">
        <v>523</v>
      </c>
      <c r="C166" s="174" t="s">
        <v>523</v>
      </c>
    </row>
    <row r="167" spans="1:3" x14ac:dyDescent="0.25">
      <c r="A167" s="173" t="s">
        <v>530</v>
      </c>
      <c r="B167" s="48" t="s">
        <v>523</v>
      </c>
      <c r="C167" s="174" t="s">
        <v>523</v>
      </c>
    </row>
    <row r="168" spans="1:3" x14ac:dyDescent="0.25">
      <c r="A168" s="173" t="s">
        <v>531</v>
      </c>
      <c r="B168" s="48" t="s">
        <v>523</v>
      </c>
      <c r="C168" s="174" t="s">
        <v>523</v>
      </c>
    </row>
    <row r="169" spans="1:3" x14ac:dyDescent="0.25">
      <c r="A169" s="173" t="s">
        <v>532</v>
      </c>
      <c r="B169" s="48" t="s">
        <v>523</v>
      </c>
      <c r="C169" s="174" t="s">
        <v>523</v>
      </c>
    </row>
    <row r="170" spans="1:3" x14ac:dyDescent="0.25">
      <c r="A170" s="173" t="s">
        <v>533</v>
      </c>
      <c r="B170" s="48" t="s">
        <v>523</v>
      </c>
      <c r="C170" s="174" t="s">
        <v>523</v>
      </c>
    </row>
    <row r="171" spans="1:3" x14ac:dyDescent="0.25">
      <c r="A171" s="173" t="s">
        <v>534</v>
      </c>
      <c r="B171" s="48" t="s">
        <v>523</v>
      </c>
      <c r="C171" s="174" t="s">
        <v>523</v>
      </c>
    </row>
    <row r="172" spans="1:3" x14ac:dyDescent="0.25">
      <c r="A172" s="173" t="s">
        <v>535</v>
      </c>
      <c r="B172" s="48" t="s">
        <v>523</v>
      </c>
      <c r="C172" s="174" t="s">
        <v>523</v>
      </c>
    </row>
    <row r="173" spans="1:3" x14ac:dyDescent="0.25">
      <c r="A173" s="173" t="s">
        <v>536</v>
      </c>
      <c r="B173" s="48" t="s">
        <v>523</v>
      </c>
      <c r="C173" s="174" t="s">
        <v>523</v>
      </c>
    </row>
    <row r="174" spans="1:3" x14ac:dyDescent="0.25">
      <c r="A174" s="173" t="s">
        <v>537</v>
      </c>
      <c r="B174" s="48" t="s">
        <v>477</v>
      </c>
      <c r="C174" s="174" t="s">
        <v>477</v>
      </c>
    </row>
    <row r="175" spans="1:3" x14ac:dyDescent="0.25">
      <c r="A175" s="173" t="s">
        <v>538</v>
      </c>
      <c r="B175" s="48" t="s">
        <v>477</v>
      </c>
      <c r="C175" s="174" t="s">
        <v>477</v>
      </c>
    </row>
    <row r="176" spans="1:3" x14ac:dyDescent="0.25">
      <c r="A176" s="152"/>
      <c r="B176" s="41"/>
      <c r="C176" s="175"/>
    </row>
    <row r="177" spans="1:3" ht="18.75" x14ac:dyDescent="0.3">
      <c r="A177" s="176" t="s">
        <v>539</v>
      </c>
      <c r="B177" s="49"/>
      <c r="C177" s="177"/>
    </row>
    <row r="178" spans="1:3" x14ac:dyDescent="0.25">
      <c r="A178" s="178" t="s">
        <v>474</v>
      </c>
      <c r="B178" s="49"/>
      <c r="C178" s="177"/>
    </row>
    <row r="179" spans="1:3" x14ac:dyDescent="0.25">
      <c r="A179" s="292" t="s">
        <v>540</v>
      </c>
      <c r="B179" s="293"/>
      <c r="C179" s="294"/>
    </row>
    <row r="180" spans="1:3" x14ac:dyDescent="0.25">
      <c r="A180" s="171" t="s">
        <v>478</v>
      </c>
      <c r="B180" s="47" t="s">
        <v>541</v>
      </c>
      <c r="C180" s="172" t="s">
        <v>541</v>
      </c>
    </row>
    <row r="181" spans="1:3" x14ac:dyDescent="0.25">
      <c r="A181" s="171" t="s">
        <v>479</v>
      </c>
      <c r="B181" s="47" t="s">
        <v>541</v>
      </c>
      <c r="C181" s="172" t="s">
        <v>541</v>
      </c>
    </row>
    <row r="182" spans="1:3" x14ac:dyDescent="0.25">
      <c r="A182" s="171" t="s">
        <v>480</v>
      </c>
      <c r="B182" s="47" t="s">
        <v>541</v>
      </c>
      <c r="C182" s="172" t="s">
        <v>541</v>
      </c>
    </row>
    <row r="183" spans="1:3" x14ac:dyDescent="0.25">
      <c r="A183" s="171" t="s">
        <v>481</v>
      </c>
      <c r="B183" s="47" t="s">
        <v>541</v>
      </c>
      <c r="C183" s="172" t="s">
        <v>541</v>
      </c>
    </row>
    <row r="184" spans="1:3" x14ac:dyDescent="0.25">
      <c r="A184" s="171" t="s">
        <v>484</v>
      </c>
      <c r="B184" s="47" t="s">
        <v>477</v>
      </c>
      <c r="C184" s="172" t="s">
        <v>477</v>
      </c>
    </row>
    <row r="185" spans="1:3" x14ac:dyDescent="0.25">
      <c r="A185" s="171" t="s">
        <v>542</v>
      </c>
      <c r="B185" s="47" t="s">
        <v>477</v>
      </c>
      <c r="C185" s="172" t="s">
        <v>477</v>
      </c>
    </row>
    <row r="186" spans="1:3" x14ac:dyDescent="0.25">
      <c r="A186" s="171" t="s">
        <v>543</v>
      </c>
      <c r="B186" s="47" t="s">
        <v>541</v>
      </c>
      <c r="C186" s="172" t="s">
        <v>541</v>
      </c>
    </row>
    <row r="187" spans="1:3" x14ac:dyDescent="0.25">
      <c r="A187" s="171" t="s">
        <v>486</v>
      </c>
      <c r="B187" s="47" t="s">
        <v>541</v>
      </c>
      <c r="C187" s="172" t="s">
        <v>541</v>
      </c>
    </row>
    <row r="188" spans="1:3" x14ac:dyDescent="0.25">
      <c r="A188" s="171" t="s">
        <v>487</v>
      </c>
      <c r="B188" s="47" t="s">
        <v>541</v>
      </c>
      <c r="C188" s="172" t="s">
        <v>541</v>
      </c>
    </row>
    <row r="189" spans="1:3" x14ac:dyDescent="0.25">
      <c r="A189" s="171" t="s">
        <v>488</v>
      </c>
      <c r="B189" s="47" t="s">
        <v>541</v>
      </c>
      <c r="C189" s="172" t="s">
        <v>541</v>
      </c>
    </row>
    <row r="190" spans="1:3" x14ac:dyDescent="0.25">
      <c r="A190" s="171" t="s">
        <v>489</v>
      </c>
      <c r="B190" s="47" t="s">
        <v>541</v>
      </c>
      <c r="C190" s="172" t="s">
        <v>541</v>
      </c>
    </row>
    <row r="191" spans="1:3" x14ac:dyDescent="0.25">
      <c r="A191" s="295" t="s">
        <v>499</v>
      </c>
      <c r="B191" s="296"/>
      <c r="C191" s="297"/>
    </row>
    <row r="192" spans="1:3" x14ac:dyDescent="0.25">
      <c r="A192" s="169" t="s">
        <v>544</v>
      </c>
      <c r="B192" s="46" t="s">
        <v>541</v>
      </c>
      <c r="C192" s="170" t="s">
        <v>541</v>
      </c>
    </row>
    <row r="193" spans="1:3" x14ac:dyDescent="0.25">
      <c r="A193" s="169" t="s">
        <v>545</v>
      </c>
      <c r="B193" s="46" t="s">
        <v>541</v>
      </c>
      <c r="C193" s="170" t="s">
        <v>541</v>
      </c>
    </row>
    <row r="194" spans="1:3" ht="30" x14ac:dyDescent="0.25">
      <c r="A194" s="169" t="s">
        <v>546</v>
      </c>
      <c r="B194" s="46" t="s">
        <v>541</v>
      </c>
      <c r="C194" s="170" t="s">
        <v>541</v>
      </c>
    </row>
    <row r="195" spans="1:3" x14ac:dyDescent="0.25">
      <c r="A195" s="169" t="s">
        <v>500</v>
      </c>
      <c r="B195" s="46" t="s">
        <v>541</v>
      </c>
      <c r="C195" s="170" t="s">
        <v>541</v>
      </c>
    </row>
    <row r="196" spans="1:3" x14ac:dyDescent="0.25">
      <c r="A196" s="169" t="s">
        <v>501</v>
      </c>
      <c r="B196" s="46" t="s">
        <v>541</v>
      </c>
      <c r="C196" s="170" t="s">
        <v>541</v>
      </c>
    </row>
    <row r="197" spans="1:3" x14ac:dyDescent="0.25">
      <c r="A197" s="169" t="s">
        <v>502</v>
      </c>
      <c r="B197" s="46" t="s">
        <v>541</v>
      </c>
      <c r="C197" s="170" t="s">
        <v>541</v>
      </c>
    </row>
    <row r="198" spans="1:3" x14ac:dyDescent="0.25">
      <c r="A198" s="169" t="s">
        <v>503</v>
      </c>
      <c r="B198" s="46" t="s">
        <v>541</v>
      </c>
      <c r="C198" s="170" t="s">
        <v>541</v>
      </c>
    </row>
    <row r="199" spans="1:3" x14ac:dyDescent="0.25">
      <c r="A199" s="169" t="s">
        <v>504</v>
      </c>
      <c r="B199" s="46" t="s">
        <v>541</v>
      </c>
      <c r="C199" s="170" t="s">
        <v>541</v>
      </c>
    </row>
    <row r="200" spans="1:3" x14ac:dyDescent="0.25">
      <c r="A200" s="169" t="s">
        <v>505</v>
      </c>
      <c r="B200" s="46" t="s">
        <v>541</v>
      </c>
      <c r="C200" s="170" t="s">
        <v>541</v>
      </c>
    </row>
    <row r="201" spans="1:3" x14ac:dyDescent="0.25">
      <c r="A201" s="169" t="s">
        <v>506</v>
      </c>
      <c r="B201" s="46" t="s">
        <v>541</v>
      </c>
      <c r="C201" s="170" t="s">
        <v>541</v>
      </c>
    </row>
    <row r="202" spans="1:3" x14ac:dyDescent="0.25">
      <c r="A202" s="169" t="s">
        <v>507</v>
      </c>
      <c r="B202" s="46" t="s">
        <v>541</v>
      </c>
      <c r="C202" s="170" t="s">
        <v>541</v>
      </c>
    </row>
    <row r="203" spans="1:3" x14ac:dyDescent="0.25">
      <c r="A203" s="169" t="s">
        <v>508</v>
      </c>
      <c r="B203" s="46" t="s">
        <v>541</v>
      </c>
      <c r="C203" s="170" t="s">
        <v>541</v>
      </c>
    </row>
    <row r="204" spans="1:3" x14ac:dyDescent="0.25">
      <c r="A204" s="169" t="s">
        <v>509</v>
      </c>
      <c r="B204" s="46" t="s">
        <v>541</v>
      </c>
      <c r="C204" s="170" t="s">
        <v>541</v>
      </c>
    </row>
    <row r="205" spans="1:3" x14ac:dyDescent="0.25">
      <c r="A205" s="169" t="s">
        <v>510</v>
      </c>
      <c r="B205" s="46" t="s">
        <v>541</v>
      </c>
      <c r="C205" s="170" t="s">
        <v>541</v>
      </c>
    </row>
    <row r="206" spans="1:3" x14ac:dyDescent="0.25">
      <c r="A206" s="169" t="s">
        <v>511</v>
      </c>
      <c r="B206" s="46" t="s">
        <v>541</v>
      </c>
      <c r="C206" s="170" t="s">
        <v>541</v>
      </c>
    </row>
    <row r="207" spans="1:3" x14ac:dyDescent="0.25">
      <c r="A207" s="169" t="s">
        <v>512</v>
      </c>
      <c r="B207" s="46" t="s">
        <v>541</v>
      </c>
      <c r="C207" s="170" t="s">
        <v>541</v>
      </c>
    </row>
    <row r="208" spans="1:3" x14ac:dyDescent="0.25">
      <c r="A208" s="169" t="s">
        <v>513</v>
      </c>
      <c r="B208" s="46" t="s">
        <v>541</v>
      </c>
      <c r="C208" s="170" t="s">
        <v>541</v>
      </c>
    </row>
    <row r="209" spans="1:3" x14ac:dyDescent="0.25">
      <c r="A209" s="169" t="s">
        <v>514</v>
      </c>
      <c r="B209" s="46" t="s">
        <v>541</v>
      </c>
      <c r="C209" s="170" t="s">
        <v>541</v>
      </c>
    </row>
    <row r="210" spans="1:3" x14ac:dyDescent="0.25">
      <c r="A210" s="169" t="s">
        <v>515</v>
      </c>
      <c r="B210" s="46" t="s">
        <v>541</v>
      </c>
      <c r="C210" s="170" t="s">
        <v>541</v>
      </c>
    </row>
    <row r="211" spans="1:3" x14ac:dyDescent="0.25">
      <c r="A211" s="169" t="s">
        <v>516</v>
      </c>
      <c r="B211" s="46" t="s">
        <v>541</v>
      </c>
      <c r="C211" s="170" t="s">
        <v>541</v>
      </c>
    </row>
    <row r="212" spans="1:3" x14ac:dyDescent="0.25">
      <c r="A212" s="298" t="s">
        <v>522</v>
      </c>
      <c r="B212" s="299"/>
      <c r="C212" s="300"/>
    </row>
    <row r="213" spans="1:3" x14ac:dyDescent="0.25">
      <c r="A213" s="179" t="s">
        <v>547</v>
      </c>
      <c r="B213" s="50" t="s">
        <v>477</v>
      </c>
      <c r="C213" s="180" t="s">
        <v>477</v>
      </c>
    </row>
    <row r="214" spans="1:3" x14ac:dyDescent="0.25">
      <c r="A214" s="179" t="s">
        <v>535</v>
      </c>
      <c r="B214" s="50" t="s">
        <v>541</v>
      </c>
      <c r="C214" s="180" t="s">
        <v>541</v>
      </c>
    </row>
    <row r="215" spans="1:3" x14ac:dyDescent="0.25">
      <c r="A215" s="179" t="s">
        <v>548</v>
      </c>
      <c r="B215" s="50" t="s">
        <v>541</v>
      </c>
      <c r="C215" s="180" t="s">
        <v>541</v>
      </c>
    </row>
    <row r="216" spans="1:3" x14ac:dyDescent="0.25">
      <c r="A216" s="179" t="s">
        <v>549</v>
      </c>
      <c r="B216" s="50" t="s">
        <v>541</v>
      </c>
      <c r="C216" s="180" t="s">
        <v>541</v>
      </c>
    </row>
    <row r="217" spans="1:3" x14ac:dyDescent="0.25">
      <c r="A217" s="179" t="s">
        <v>526</v>
      </c>
      <c r="B217" s="50" t="s">
        <v>541</v>
      </c>
      <c r="C217" s="180" t="s">
        <v>541</v>
      </c>
    </row>
    <row r="218" spans="1:3" x14ac:dyDescent="0.25">
      <c r="A218" s="179" t="s">
        <v>527</v>
      </c>
      <c r="B218" s="50" t="s">
        <v>541</v>
      </c>
      <c r="C218" s="180" t="s">
        <v>541</v>
      </c>
    </row>
    <row r="219" spans="1:3" x14ac:dyDescent="0.25">
      <c r="A219" s="179" t="s">
        <v>536</v>
      </c>
      <c r="B219" s="50" t="s">
        <v>541</v>
      </c>
      <c r="C219" s="180" t="s">
        <v>541</v>
      </c>
    </row>
    <row r="220" spans="1:3" x14ac:dyDescent="0.25">
      <c r="A220" s="179" t="s">
        <v>533</v>
      </c>
      <c r="B220" s="50" t="s">
        <v>541</v>
      </c>
      <c r="C220" s="180" t="s">
        <v>541</v>
      </c>
    </row>
    <row r="221" spans="1:3" x14ac:dyDescent="0.25">
      <c r="A221" s="179" t="s">
        <v>528</v>
      </c>
      <c r="B221" s="50" t="s">
        <v>541</v>
      </c>
      <c r="C221" s="180" t="s">
        <v>541</v>
      </c>
    </row>
    <row r="222" spans="1:3" x14ac:dyDescent="0.25">
      <c r="A222" s="179" t="s">
        <v>529</v>
      </c>
      <c r="B222" s="50" t="s">
        <v>541</v>
      </c>
      <c r="C222" s="180" t="s">
        <v>541</v>
      </c>
    </row>
    <row r="223" spans="1:3" x14ac:dyDescent="0.25">
      <c r="A223" s="179" t="s">
        <v>532</v>
      </c>
      <c r="B223" s="50" t="s">
        <v>541</v>
      </c>
      <c r="C223" s="180" t="s">
        <v>541</v>
      </c>
    </row>
    <row r="224" spans="1:3" x14ac:dyDescent="0.25">
      <c r="A224" s="179" t="s">
        <v>524</v>
      </c>
      <c r="B224" s="50" t="s">
        <v>541</v>
      </c>
      <c r="C224" s="180" t="s">
        <v>541</v>
      </c>
    </row>
    <row r="225" spans="1:3" x14ac:dyDescent="0.25">
      <c r="A225" s="179" t="s">
        <v>525</v>
      </c>
      <c r="B225" s="50" t="s">
        <v>541</v>
      </c>
      <c r="C225" s="180" t="s">
        <v>541</v>
      </c>
    </row>
    <row r="226" spans="1:3" x14ac:dyDescent="0.25">
      <c r="A226" s="179" t="s">
        <v>534</v>
      </c>
      <c r="B226" s="50" t="s">
        <v>541</v>
      </c>
      <c r="C226" s="180" t="s">
        <v>541</v>
      </c>
    </row>
    <row r="227" spans="1:3" x14ac:dyDescent="0.25">
      <c r="A227" s="179" t="s">
        <v>531</v>
      </c>
      <c r="B227" s="50" t="s">
        <v>541</v>
      </c>
      <c r="C227" s="180" t="s">
        <v>541</v>
      </c>
    </row>
    <row r="228" spans="1:3" x14ac:dyDescent="0.25">
      <c r="A228" s="179" t="s">
        <v>550</v>
      </c>
      <c r="B228" s="50" t="s">
        <v>541</v>
      </c>
      <c r="C228" s="180" t="s">
        <v>541</v>
      </c>
    </row>
    <row r="229" spans="1:3" x14ac:dyDescent="0.25">
      <c r="A229" s="301" t="s">
        <v>551</v>
      </c>
      <c r="B229" s="302"/>
      <c r="C229" s="303"/>
    </row>
    <row r="230" spans="1:3" x14ac:dyDescent="0.25">
      <c r="A230" s="173" t="s">
        <v>552</v>
      </c>
      <c r="B230" s="48" t="s">
        <v>541</v>
      </c>
      <c r="C230" s="174" t="s">
        <v>541</v>
      </c>
    </row>
    <row r="231" spans="1:3" x14ac:dyDescent="0.25">
      <c r="A231" s="173" t="s">
        <v>553</v>
      </c>
      <c r="B231" s="48" t="s">
        <v>541</v>
      </c>
      <c r="C231" s="174" t="s">
        <v>541</v>
      </c>
    </row>
    <row r="232" spans="1:3" x14ac:dyDescent="0.25">
      <c r="A232" s="173" t="s">
        <v>554</v>
      </c>
      <c r="B232" s="48" t="s">
        <v>541</v>
      </c>
      <c r="C232" s="174" t="s">
        <v>541</v>
      </c>
    </row>
    <row r="233" spans="1:3" x14ac:dyDescent="0.25">
      <c r="A233" s="173" t="s">
        <v>518</v>
      </c>
      <c r="B233" s="48" t="s">
        <v>541</v>
      </c>
      <c r="C233" s="174" t="s">
        <v>541</v>
      </c>
    </row>
    <row r="234" spans="1:3" x14ac:dyDescent="0.25">
      <c r="A234" s="173" t="s">
        <v>555</v>
      </c>
      <c r="B234" s="48" t="s">
        <v>541</v>
      </c>
      <c r="C234" s="174" t="s">
        <v>541</v>
      </c>
    </row>
    <row r="235" spans="1:3" ht="15.75" thickBot="1" x14ac:dyDescent="0.3">
      <c r="A235" s="181" t="s">
        <v>521</v>
      </c>
      <c r="B235" s="51" t="s">
        <v>477</v>
      </c>
      <c r="C235" s="182" t="s">
        <v>477</v>
      </c>
    </row>
    <row r="237" spans="1:3" x14ac:dyDescent="0.25">
      <c r="A237" s="20" t="s">
        <v>36</v>
      </c>
    </row>
  </sheetData>
  <mergeCells count="14">
    <mergeCell ref="A179:C179"/>
    <mergeCell ref="A191:C191"/>
    <mergeCell ref="A212:C212"/>
    <mergeCell ref="A229:C229"/>
    <mergeCell ref="A116:C116"/>
    <mergeCell ref="A123:C123"/>
    <mergeCell ref="A137:C137"/>
    <mergeCell ref="A156:C156"/>
    <mergeCell ref="A160:C160"/>
    <mergeCell ref="A1:C1"/>
    <mergeCell ref="A23:C23"/>
    <mergeCell ref="A19:C19"/>
    <mergeCell ref="A68:C68"/>
    <mergeCell ref="A113:C113"/>
  </mergeCells>
  <pageMargins left="0.7" right="0.7" top="0.75" bottom="0.75" header="0.3" footer="0.3"/>
  <pageSetup scale="90" fitToHeight="0" orientation="portrait" horizontalDpi="300" verticalDpi="300" r:id="rId1"/>
  <rowBreaks count="3" manualBreakCount="3">
    <brk id="59" max="16383" man="1"/>
    <brk id="112" max="16383" man="1"/>
    <brk id="17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F126"/>
  <sheetViews>
    <sheetView zoomScaleNormal="100" zoomScaleSheetLayoutView="100" workbookViewId="0">
      <selection activeCell="F46" sqref="F46"/>
    </sheetView>
  </sheetViews>
  <sheetFormatPr defaultRowHeight="15" x14ac:dyDescent="0.25"/>
  <cols>
    <col min="1" max="1" width="55.42578125" style="24" customWidth="1"/>
    <col min="2" max="3" width="15" style="5" bestFit="1" customWidth="1"/>
  </cols>
  <sheetData>
    <row r="1" spans="1:6" ht="24.75" customHeight="1" x14ac:dyDescent="0.25">
      <c r="A1" s="283" t="s">
        <v>556</v>
      </c>
      <c r="B1" s="284"/>
      <c r="C1" s="285"/>
    </row>
    <row r="2" spans="1:6" ht="15.75" x14ac:dyDescent="0.25">
      <c r="A2" s="87" t="s">
        <v>1</v>
      </c>
      <c r="B2" s="36">
        <v>2024</v>
      </c>
      <c r="C2" s="78">
        <v>2025</v>
      </c>
      <c r="E2" s="55" t="s">
        <v>866</v>
      </c>
      <c r="F2" s="55" t="s">
        <v>867</v>
      </c>
    </row>
    <row r="3" spans="1:6" x14ac:dyDescent="0.25">
      <c r="A3" s="192" t="s">
        <v>557</v>
      </c>
      <c r="B3" s="189">
        <v>50</v>
      </c>
      <c r="C3" s="193">
        <v>50</v>
      </c>
      <c r="E3" s="9">
        <f t="shared" ref="E3" si="0">C3-B3</f>
        <v>0</v>
      </c>
      <c r="F3" s="56">
        <f t="shared" ref="F3" si="1">C3/B3-1</f>
        <v>0</v>
      </c>
    </row>
    <row r="4" spans="1:6" s="2" customFormat="1" x14ac:dyDescent="0.25">
      <c r="A4" s="192" t="s">
        <v>558</v>
      </c>
      <c r="B4" s="189">
        <v>150</v>
      </c>
      <c r="C4" s="193">
        <v>150</v>
      </c>
      <c r="E4" s="9">
        <f t="shared" ref="E4" si="2">C4-B4</f>
        <v>0</v>
      </c>
      <c r="F4" s="56">
        <f t="shared" ref="F4" si="3">C4/B4-1</f>
        <v>0</v>
      </c>
    </row>
    <row r="5" spans="1:6" x14ac:dyDescent="0.25">
      <c r="A5" s="192" t="s">
        <v>559</v>
      </c>
      <c r="B5" s="189">
        <v>30</v>
      </c>
      <c r="C5" s="193">
        <v>30</v>
      </c>
      <c r="E5" s="9">
        <f t="shared" ref="E5:E68" si="4">C5-B5</f>
        <v>0</v>
      </c>
      <c r="F5" s="56">
        <f t="shared" ref="F5:F68" si="5">C5/B5-1</f>
        <v>0</v>
      </c>
    </row>
    <row r="6" spans="1:6" s="5" customFormat="1" x14ac:dyDescent="0.25">
      <c r="A6" s="192" t="s">
        <v>560</v>
      </c>
      <c r="B6" s="189">
        <v>50</v>
      </c>
      <c r="C6" s="193">
        <v>50</v>
      </c>
      <c r="E6" s="9">
        <f t="shared" si="4"/>
        <v>0</v>
      </c>
      <c r="F6" s="56">
        <f t="shared" si="5"/>
        <v>0</v>
      </c>
    </row>
    <row r="7" spans="1:6" s="5" customFormat="1" x14ac:dyDescent="0.25">
      <c r="A7" s="192" t="s">
        <v>694</v>
      </c>
      <c r="B7" s="189"/>
      <c r="C7" s="193">
        <v>570</v>
      </c>
      <c r="E7" s="9">
        <f t="shared" si="4"/>
        <v>570</v>
      </c>
      <c r="F7" s="56"/>
    </row>
    <row r="8" spans="1:6" s="5" customFormat="1" x14ac:dyDescent="0.25">
      <c r="A8" s="192" t="s">
        <v>695</v>
      </c>
      <c r="B8" s="189"/>
      <c r="C8" s="193">
        <v>690</v>
      </c>
      <c r="E8" s="9">
        <f t="shared" si="4"/>
        <v>690</v>
      </c>
      <c r="F8" s="56"/>
    </row>
    <row r="9" spans="1:6" s="5" customFormat="1" x14ac:dyDescent="0.25">
      <c r="A9" s="203" t="s">
        <v>696</v>
      </c>
      <c r="B9" s="189"/>
      <c r="C9" s="193">
        <v>800</v>
      </c>
      <c r="E9" s="9">
        <f t="shared" si="4"/>
        <v>800</v>
      </c>
      <c r="F9" s="56"/>
    </row>
    <row r="10" spans="1:6" s="5" customFormat="1" x14ac:dyDescent="0.25">
      <c r="A10" s="192" t="s">
        <v>561</v>
      </c>
      <c r="B10" s="189">
        <v>25</v>
      </c>
      <c r="C10" s="193">
        <v>25</v>
      </c>
      <c r="E10" s="9">
        <f t="shared" si="4"/>
        <v>0</v>
      </c>
      <c r="F10" s="56">
        <f t="shared" si="5"/>
        <v>0</v>
      </c>
    </row>
    <row r="11" spans="1:6" s="5" customFormat="1" x14ac:dyDescent="0.25">
      <c r="A11" s="192" t="s">
        <v>706</v>
      </c>
      <c r="B11" s="189"/>
      <c r="C11" s="193">
        <v>235</v>
      </c>
      <c r="E11" s="9">
        <f t="shared" si="4"/>
        <v>235</v>
      </c>
      <c r="F11" s="56"/>
    </row>
    <row r="12" spans="1:6" x14ac:dyDescent="0.25">
      <c r="A12" s="192" t="s">
        <v>562</v>
      </c>
      <c r="B12" s="189">
        <v>15</v>
      </c>
      <c r="C12" s="193">
        <v>15</v>
      </c>
      <c r="E12" s="9">
        <f t="shared" si="4"/>
        <v>0</v>
      </c>
      <c r="F12" s="56">
        <f t="shared" si="5"/>
        <v>0</v>
      </c>
    </row>
    <row r="13" spans="1:6" x14ac:dyDescent="0.25">
      <c r="A13" s="192" t="s">
        <v>563</v>
      </c>
      <c r="B13" s="189">
        <v>150</v>
      </c>
      <c r="C13" s="193">
        <v>150</v>
      </c>
      <c r="E13" s="9">
        <f t="shared" si="4"/>
        <v>0</v>
      </c>
      <c r="F13" s="56">
        <f t="shared" si="5"/>
        <v>0</v>
      </c>
    </row>
    <row r="14" spans="1:6" s="2" customFormat="1" x14ac:dyDescent="0.25">
      <c r="A14" s="192" t="s">
        <v>564</v>
      </c>
      <c r="B14" s="189">
        <v>150</v>
      </c>
      <c r="C14" s="193">
        <v>150</v>
      </c>
      <c r="E14" s="9">
        <f t="shared" si="4"/>
        <v>0</v>
      </c>
      <c r="F14" s="56">
        <f t="shared" si="5"/>
        <v>0</v>
      </c>
    </row>
    <row r="15" spans="1:6" s="2" customFormat="1" x14ac:dyDescent="0.25">
      <c r="A15" s="192" t="s">
        <v>565</v>
      </c>
      <c r="B15" s="189">
        <v>75</v>
      </c>
      <c r="C15" s="193">
        <v>75</v>
      </c>
      <c r="E15" s="9">
        <f t="shared" si="4"/>
        <v>0</v>
      </c>
      <c r="F15" s="56">
        <f t="shared" si="5"/>
        <v>0</v>
      </c>
    </row>
    <row r="16" spans="1:6" s="2" customFormat="1" ht="30" x14ac:dyDescent="0.25">
      <c r="A16" s="192" t="s">
        <v>566</v>
      </c>
      <c r="B16" s="189">
        <v>75</v>
      </c>
      <c r="C16" s="193">
        <v>75</v>
      </c>
      <c r="E16" s="9">
        <f t="shared" si="4"/>
        <v>0</v>
      </c>
      <c r="F16" s="56">
        <f t="shared" si="5"/>
        <v>0</v>
      </c>
    </row>
    <row r="17" spans="1:6" x14ac:dyDescent="0.25">
      <c r="A17" s="192" t="s">
        <v>705</v>
      </c>
      <c r="B17" s="189">
        <v>100</v>
      </c>
      <c r="C17" s="193">
        <v>195</v>
      </c>
      <c r="E17" s="9">
        <f t="shared" si="4"/>
        <v>95</v>
      </c>
      <c r="F17" s="56">
        <f t="shared" si="5"/>
        <v>0.95</v>
      </c>
    </row>
    <row r="18" spans="1:6" x14ac:dyDescent="0.25">
      <c r="A18" s="192" t="s">
        <v>567</v>
      </c>
      <c r="B18" s="189">
        <v>1000</v>
      </c>
      <c r="C18" s="193">
        <v>1000</v>
      </c>
      <c r="E18" s="9">
        <f t="shared" si="4"/>
        <v>0</v>
      </c>
      <c r="F18" s="56">
        <f t="shared" si="5"/>
        <v>0</v>
      </c>
    </row>
    <row r="19" spans="1:6" s="2" customFormat="1" x14ac:dyDescent="0.25">
      <c r="A19" s="192" t="s">
        <v>723</v>
      </c>
      <c r="B19" s="189">
        <v>250</v>
      </c>
      <c r="C19" s="193">
        <v>250</v>
      </c>
      <c r="E19" s="9">
        <f t="shared" si="4"/>
        <v>0</v>
      </c>
      <c r="F19" s="56">
        <f t="shared" si="5"/>
        <v>0</v>
      </c>
    </row>
    <row r="20" spans="1:6" s="2" customFormat="1" x14ac:dyDescent="0.25">
      <c r="A20" s="192" t="s">
        <v>568</v>
      </c>
      <c r="B20" s="189">
        <v>200</v>
      </c>
      <c r="C20" s="193">
        <v>200</v>
      </c>
      <c r="E20" s="9">
        <f t="shared" si="4"/>
        <v>0</v>
      </c>
      <c r="F20" s="56">
        <f t="shared" si="5"/>
        <v>0</v>
      </c>
    </row>
    <row r="21" spans="1:6" x14ac:dyDescent="0.25">
      <c r="A21" s="192" t="s">
        <v>569</v>
      </c>
      <c r="B21" s="189">
        <v>2500</v>
      </c>
      <c r="C21" s="193">
        <v>2500</v>
      </c>
      <c r="E21" s="9">
        <f t="shared" si="4"/>
        <v>0</v>
      </c>
      <c r="F21" s="56">
        <f t="shared" si="5"/>
        <v>0</v>
      </c>
    </row>
    <row r="22" spans="1:6" s="2" customFormat="1" x14ac:dyDescent="0.25">
      <c r="A22" s="192" t="s">
        <v>570</v>
      </c>
      <c r="B22" s="189">
        <v>150</v>
      </c>
      <c r="C22" s="193">
        <v>150</v>
      </c>
      <c r="E22" s="9">
        <f t="shared" si="4"/>
        <v>0</v>
      </c>
      <c r="F22" s="56">
        <f t="shared" si="5"/>
        <v>0</v>
      </c>
    </row>
    <row r="23" spans="1:6" x14ac:dyDescent="0.25">
      <c r="A23" s="192" t="s">
        <v>571</v>
      </c>
      <c r="B23" s="189">
        <v>350</v>
      </c>
      <c r="C23" s="193">
        <v>350</v>
      </c>
      <c r="E23" s="9">
        <f t="shared" si="4"/>
        <v>0</v>
      </c>
      <c r="F23" s="56">
        <f t="shared" si="5"/>
        <v>0</v>
      </c>
    </row>
    <row r="24" spans="1:6" x14ac:dyDescent="0.25">
      <c r="A24" s="192" t="s">
        <v>572</v>
      </c>
      <c r="B24" s="189">
        <v>20</v>
      </c>
      <c r="C24" s="193">
        <v>20</v>
      </c>
      <c r="E24" s="9">
        <f t="shared" si="4"/>
        <v>0</v>
      </c>
      <c r="F24" s="56">
        <f t="shared" si="5"/>
        <v>0</v>
      </c>
    </row>
    <row r="25" spans="1:6" s="2" customFormat="1" x14ac:dyDescent="0.25">
      <c r="A25" s="192" t="s">
        <v>697</v>
      </c>
      <c r="B25" s="189"/>
      <c r="C25" s="193">
        <v>300</v>
      </c>
      <c r="E25" s="9">
        <f t="shared" si="4"/>
        <v>300</v>
      </c>
      <c r="F25" s="56"/>
    </row>
    <row r="26" spans="1:6" s="2" customFormat="1" x14ac:dyDescent="0.25">
      <c r="A26" s="192" t="s">
        <v>698</v>
      </c>
      <c r="B26" s="189"/>
      <c r="C26" s="193">
        <v>325</v>
      </c>
      <c r="E26" s="9">
        <f t="shared" si="4"/>
        <v>325</v>
      </c>
      <c r="F26" s="56"/>
    </row>
    <row r="27" spans="1:6" s="2" customFormat="1" x14ac:dyDescent="0.25">
      <c r="A27" s="192" t="s">
        <v>699</v>
      </c>
      <c r="B27" s="189"/>
      <c r="C27" s="193">
        <v>410</v>
      </c>
      <c r="E27" s="9">
        <f t="shared" si="4"/>
        <v>410</v>
      </c>
      <c r="F27" s="56"/>
    </row>
    <row r="28" spans="1:6" s="2" customFormat="1" x14ac:dyDescent="0.25">
      <c r="A28" s="203" t="s">
        <v>700</v>
      </c>
      <c r="B28" s="189"/>
      <c r="C28" s="193">
        <v>570</v>
      </c>
      <c r="E28" s="9">
        <f t="shared" si="4"/>
        <v>570</v>
      </c>
      <c r="F28" s="56"/>
    </row>
    <row r="29" spans="1:6" s="2" customFormat="1" x14ac:dyDescent="0.25">
      <c r="A29" s="204" t="s">
        <v>738</v>
      </c>
      <c r="B29" s="191"/>
      <c r="C29" s="193">
        <v>210</v>
      </c>
      <c r="E29" s="9">
        <f t="shared" si="4"/>
        <v>210</v>
      </c>
      <c r="F29" s="56"/>
    </row>
    <row r="30" spans="1:6" s="2" customFormat="1" x14ac:dyDescent="0.25">
      <c r="A30" s="204" t="s">
        <v>739</v>
      </c>
      <c r="B30" s="191"/>
      <c r="C30" s="193">
        <v>305</v>
      </c>
      <c r="E30" s="9">
        <f t="shared" si="4"/>
        <v>305</v>
      </c>
      <c r="F30" s="56"/>
    </row>
    <row r="31" spans="1:6" x14ac:dyDescent="0.25">
      <c r="A31" s="204" t="s">
        <v>740</v>
      </c>
      <c r="B31" s="191"/>
      <c r="C31" s="193">
        <v>430</v>
      </c>
      <c r="E31" s="9">
        <f t="shared" si="4"/>
        <v>430</v>
      </c>
      <c r="F31" s="56"/>
    </row>
    <row r="32" spans="1:6" x14ac:dyDescent="0.25">
      <c r="A32" s="192" t="s">
        <v>701</v>
      </c>
      <c r="B32" s="189"/>
      <c r="C32" s="193">
        <v>340</v>
      </c>
      <c r="E32" s="9">
        <f t="shared" si="4"/>
        <v>340</v>
      </c>
      <c r="F32" s="56"/>
    </row>
    <row r="33" spans="1:6" x14ac:dyDescent="0.25">
      <c r="A33" s="192" t="s">
        <v>702</v>
      </c>
      <c r="B33" s="189"/>
      <c r="C33" s="193">
        <v>530</v>
      </c>
      <c r="E33" s="9">
        <f t="shared" si="4"/>
        <v>530</v>
      </c>
      <c r="F33" s="56"/>
    </row>
    <row r="34" spans="1:6" x14ac:dyDescent="0.25">
      <c r="A34" s="203" t="s">
        <v>703</v>
      </c>
      <c r="B34" s="189"/>
      <c r="C34" s="193">
        <v>775</v>
      </c>
      <c r="E34" s="9">
        <f t="shared" si="4"/>
        <v>775</v>
      </c>
      <c r="F34" s="56"/>
    </row>
    <row r="35" spans="1:6" s="2" customFormat="1" x14ac:dyDescent="0.25">
      <c r="A35" s="192" t="s">
        <v>722</v>
      </c>
      <c r="B35" s="189">
        <v>100</v>
      </c>
      <c r="C35" s="193">
        <v>75</v>
      </c>
      <c r="E35" s="9">
        <f t="shared" si="4"/>
        <v>-25</v>
      </c>
      <c r="F35" s="56">
        <f t="shared" si="5"/>
        <v>-0.25</v>
      </c>
    </row>
    <row r="36" spans="1:6" s="5" customFormat="1" x14ac:dyDescent="0.25">
      <c r="A36" s="192" t="s">
        <v>715</v>
      </c>
      <c r="B36" s="189">
        <v>50</v>
      </c>
      <c r="C36" s="193">
        <v>265</v>
      </c>
      <c r="E36" s="9">
        <f t="shared" si="4"/>
        <v>215</v>
      </c>
      <c r="F36" s="56">
        <f t="shared" si="5"/>
        <v>4.3</v>
      </c>
    </row>
    <row r="37" spans="1:6" s="5" customFormat="1" x14ac:dyDescent="0.25">
      <c r="A37" s="192" t="s">
        <v>704</v>
      </c>
      <c r="B37" s="189"/>
      <c r="C37" s="193">
        <v>25</v>
      </c>
      <c r="E37" s="9">
        <f t="shared" si="4"/>
        <v>25</v>
      </c>
      <c r="F37" s="56"/>
    </row>
    <row r="38" spans="1:6" s="5" customFormat="1" x14ac:dyDescent="0.25">
      <c r="A38" s="192" t="s">
        <v>707</v>
      </c>
      <c r="B38" s="189"/>
      <c r="C38" s="193">
        <v>300</v>
      </c>
      <c r="E38" s="9">
        <f t="shared" si="4"/>
        <v>300</v>
      </c>
      <c r="F38" s="56"/>
    </row>
    <row r="39" spans="1:6" s="5" customFormat="1" x14ac:dyDescent="0.25">
      <c r="A39" s="192" t="s">
        <v>708</v>
      </c>
      <c r="B39" s="189"/>
      <c r="C39" s="193">
        <v>380</v>
      </c>
      <c r="E39" s="9">
        <f t="shared" si="4"/>
        <v>380</v>
      </c>
      <c r="F39" s="56"/>
    </row>
    <row r="40" spans="1:6" s="5" customFormat="1" x14ac:dyDescent="0.25">
      <c r="A40" s="192" t="s">
        <v>709</v>
      </c>
      <c r="B40" s="189"/>
      <c r="C40" s="193">
        <v>525</v>
      </c>
      <c r="E40" s="9">
        <f t="shared" si="4"/>
        <v>525</v>
      </c>
      <c r="F40" s="56"/>
    </row>
    <row r="41" spans="1:6" s="5" customFormat="1" x14ac:dyDescent="0.25">
      <c r="A41" s="203" t="s">
        <v>710</v>
      </c>
      <c r="B41" s="189"/>
      <c r="C41" s="193">
        <v>295</v>
      </c>
      <c r="E41" s="9">
        <f t="shared" si="4"/>
        <v>295</v>
      </c>
      <c r="F41" s="56"/>
    </row>
    <row r="42" spans="1:6" s="5" customFormat="1" x14ac:dyDescent="0.25">
      <c r="A42" s="203" t="s">
        <v>711</v>
      </c>
      <c r="B42" s="189"/>
      <c r="C42" s="193">
        <v>375</v>
      </c>
      <c r="E42" s="9">
        <f t="shared" si="4"/>
        <v>375</v>
      </c>
      <c r="F42" s="56"/>
    </row>
    <row r="43" spans="1:6" s="5" customFormat="1" x14ac:dyDescent="0.25">
      <c r="A43" s="203" t="s">
        <v>712</v>
      </c>
      <c r="B43" s="189"/>
      <c r="C43" s="193">
        <v>485</v>
      </c>
      <c r="E43" s="9">
        <f t="shared" si="4"/>
        <v>485</v>
      </c>
      <c r="F43" s="56"/>
    </row>
    <row r="44" spans="1:6" s="5" customFormat="1" x14ac:dyDescent="0.25">
      <c r="A44" s="192" t="s">
        <v>713</v>
      </c>
      <c r="B44" s="189"/>
      <c r="C44" s="193">
        <v>330</v>
      </c>
      <c r="E44" s="9">
        <f t="shared" si="4"/>
        <v>330</v>
      </c>
      <c r="F44" s="56"/>
    </row>
    <row r="45" spans="1:6" s="5" customFormat="1" x14ac:dyDescent="0.25">
      <c r="A45" s="192" t="s">
        <v>573</v>
      </c>
      <c r="B45" s="189">
        <v>1000</v>
      </c>
      <c r="C45" s="193">
        <v>542.82000000000005</v>
      </c>
      <c r="E45" s="9">
        <f t="shared" si="4"/>
        <v>-457.17999999999995</v>
      </c>
      <c r="F45" s="56">
        <f t="shared" si="5"/>
        <v>-0.45717999999999992</v>
      </c>
    </row>
    <row r="46" spans="1:6" s="5" customFormat="1" ht="30" x14ac:dyDescent="0.25">
      <c r="A46" s="192" t="s">
        <v>612</v>
      </c>
      <c r="B46" s="189">
        <v>850</v>
      </c>
      <c r="C46" s="193">
        <v>538.26</v>
      </c>
      <c r="E46" s="9">
        <f t="shared" si="4"/>
        <v>-311.74</v>
      </c>
      <c r="F46" s="56">
        <f t="shared" si="5"/>
        <v>-0.36675294117647061</v>
      </c>
    </row>
    <row r="47" spans="1:6" s="5" customFormat="1" x14ac:dyDescent="0.25">
      <c r="A47" s="192" t="s">
        <v>613</v>
      </c>
      <c r="B47" s="189"/>
      <c r="C47" s="193" t="s">
        <v>611</v>
      </c>
      <c r="E47" s="9"/>
      <c r="F47" s="56"/>
    </row>
    <row r="48" spans="1:6" s="5" customFormat="1" x14ac:dyDescent="0.25">
      <c r="A48" s="192" t="s">
        <v>614</v>
      </c>
      <c r="B48" s="189"/>
      <c r="C48" s="193">
        <v>156.38999999999999</v>
      </c>
      <c r="E48" s="9">
        <f t="shared" si="4"/>
        <v>156.38999999999999</v>
      </c>
      <c r="F48" s="56"/>
    </row>
    <row r="49" spans="1:6" s="5" customFormat="1" ht="30" x14ac:dyDescent="0.25">
      <c r="A49" s="192" t="s">
        <v>615</v>
      </c>
      <c r="B49" s="189"/>
      <c r="C49" s="193">
        <v>241.21</v>
      </c>
      <c r="E49" s="9">
        <f t="shared" si="4"/>
        <v>241.21</v>
      </c>
      <c r="F49" s="56"/>
    </row>
    <row r="50" spans="1:6" s="5" customFormat="1" x14ac:dyDescent="0.25">
      <c r="A50" s="203" t="s">
        <v>616</v>
      </c>
      <c r="B50" s="189"/>
      <c r="C50" s="193">
        <v>20.46</v>
      </c>
      <c r="E50" s="9">
        <f t="shared" si="4"/>
        <v>20.46</v>
      </c>
      <c r="F50" s="56"/>
    </row>
    <row r="51" spans="1:6" s="5" customFormat="1" ht="30" x14ac:dyDescent="0.25">
      <c r="A51" s="192" t="s">
        <v>724</v>
      </c>
      <c r="B51" s="190" t="s">
        <v>574</v>
      </c>
      <c r="C51" s="193">
        <v>100</v>
      </c>
      <c r="E51" s="9"/>
      <c r="F51" s="56"/>
    </row>
    <row r="52" spans="1:6" s="5" customFormat="1" x14ac:dyDescent="0.25">
      <c r="A52" s="192" t="s">
        <v>575</v>
      </c>
      <c r="B52" s="189">
        <v>108</v>
      </c>
      <c r="C52" s="193">
        <v>108</v>
      </c>
      <c r="E52" s="9">
        <f t="shared" si="4"/>
        <v>0</v>
      </c>
      <c r="F52" s="56">
        <f t="shared" si="5"/>
        <v>0</v>
      </c>
    </row>
    <row r="53" spans="1:6" s="5" customFormat="1" x14ac:dyDescent="0.25">
      <c r="A53" s="192" t="s">
        <v>576</v>
      </c>
      <c r="B53" s="189">
        <v>81</v>
      </c>
      <c r="C53" s="193">
        <v>81</v>
      </c>
      <c r="E53" s="9">
        <f t="shared" si="4"/>
        <v>0</v>
      </c>
      <c r="F53" s="56">
        <f t="shared" si="5"/>
        <v>0</v>
      </c>
    </row>
    <row r="54" spans="1:6" x14ac:dyDescent="0.25">
      <c r="A54" s="192" t="s">
        <v>577</v>
      </c>
      <c r="B54" s="189">
        <v>200</v>
      </c>
      <c r="C54" s="193">
        <v>200</v>
      </c>
      <c r="E54" s="9">
        <f t="shared" si="4"/>
        <v>0</v>
      </c>
      <c r="F54" s="56">
        <f t="shared" si="5"/>
        <v>0</v>
      </c>
    </row>
    <row r="55" spans="1:6" s="2" customFormat="1" x14ac:dyDescent="0.25">
      <c r="A55" s="192" t="s">
        <v>578</v>
      </c>
      <c r="B55" s="189">
        <v>150</v>
      </c>
      <c r="C55" s="193">
        <v>150</v>
      </c>
      <c r="E55" s="9">
        <f t="shared" si="4"/>
        <v>0</v>
      </c>
      <c r="F55" s="56">
        <f t="shared" si="5"/>
        <v>0</v>
      </c>
    </row>
    <row r="56" spans="1:6" x14ac:dyDescent="0.25">
      <c r="A56" s="192" t="s">
        <v>579</v>
      </c>
      <c r="B56" s="189">
        <v>100</v>
      </c>
      <c r="C56" s="193">
        <v>100</v>
      </c>
      <c r="E56" s="9">
        <f t="shared" si="4"/>
        <v>0</v>
      </c>
      <c r="F56" s="56">
        <f t="shared" si="5"/>
        <v>0</v>
      </c>
    </row>
    <row r="57" spans="1:6" x14ac:dyDescent="0.25">
      <c r="A57" s="192" t="s">
        <v>580</v>
      </c>
      <c r="B57" s="189">
        <v>50</v>
      </c>
      <c r="C57" s="193">
        <v>50</v>
      </c>
      <c r="E57" s="9">
        <f t="shared" si="4"/>
        <v>0</v>
      </c>
      <c r="F57" s="56">
        <f t="shared" si="5"/>
        <v>0</v>
      </c>
    </row>
    <row r="58" spans="1:6" ht="30" x14ac:dyDescent="0.25">
      <c r="A58" s="192" t="s">
        <v>581</v>
      </c>
      <c r="B58" s="189">
        <v>25</v>
      </c>
      <c r="C58" s="193">
        <v>25</v>
      </c>
      <c r="E58" s="9">
        <f t="shared" si="4"/>
        <v>0</v>
      </c>
      <c r="F58" s="56">
        <f t="shared" si="5"/>
        <v>0</v>
      </c>
    </row>
    <row r="59" spans="1:6" x14ac:dyDescent="0.25">
      <c r="A59" s="192" t="s">
        <v>582</v>
      </c>
      <c r="B59" s="189">
        <v>50</v>
      </c>
      <c r="C59" s="193">
        <v>50</v>
      </c>
      <c r="E59" s="9">
        <f t="shared" si="4"/>
        <v>0</v>
      </c>
      <c r="F59" s="56">
        <f t="shared" si="5"/>
        <v>0</v>
      </c>
    </row>
    <row r="60" spans="1:6" s="5" customFormat="1" x14ac:dyDescent="0.25">
      <c r="A60" s="192" t="s">
        <v>583</v>
      </c>
      <c r="B60" s="189">
        <v>75</v>
      </c>
      <c r="C60" s="193">
        <v>80</v>
      </c>
      <c r="E60" s="9">
        <f t="shared" si="4"/>
        <v>5</v>
      </c>
      <c r="F60" s="56">
        <f t="shared" si="5"/>
        <v>6.6666666666666652E-2</v>
      </c>
    </row>
    <row r="61" spans="1:6" x14ac:dyDescent="0.25">
      <c r="A61" s="192" t="s">
        <v>584</v>
      </c>
      <c r="B61" s="189">
        <v>25</v>
      </c>
      <c r="C61" s="193">
        <v>50</v>
      </c>
      <c r="E61" s="9">
        <f t="shared" si="4"/>
        <v>25</v>
      </c>
      <c r="F61" s="56">
        <f t="shared" si="5"/>
        <v>1</v>
      </c>
    </row>
    <row r="62" spans="1:6" x14ac:dyDescent="0.25">
      <c r="A62" s="192" t="s">
        <v>585</v>
      </c>
      <c r="B62" s="189">
        <v>400</v>
      </c>
      <c r="C62" s="193">
        <v>400</v>
      </c>
      <c r="E62" s="9">
        <f t="shared" si="4"/>
        <v>0</v>
      </c>
      <c r="F62" s="56">
        <f t="shared" si="5"/>
        <v>0</v>
      </c>
    </row>
    <row r="63" spans="1:6" x14ac:dyDescent="0.25">
      <c r="A63" s="192" t="s">
        <v>586</v>
      </c>
      <c r="B63" s="189">
        <v>200</v>
      </c>
      <c r="C63" s="193">
        <v>200</v>
      </c>
      <c r="E63" s="9">
        <f t="shared" si="4"/>
        <v>0</v>
      </c>
      <c r="F63" s="56">
        <f t="shared" si="5"/>
        <v>0</v>
      </c>
    </row>
    <row r="64" spans="1:6" x14ac:dyDescent="0.25">
      <c r="A64" s="192" t="s">
        <v>587</v>
      </c>
      <c r="B64" s="189">
        <v>1200</v>
      </c>
      <c r="C64" s="193">
        <v>1200</v>
      </c>
      <c r="E64" s="9">
        <f t="shared" si="4"/>
        <v>0</v>
      </c>
      <c r="F64" s="56">
        <f t="shared" si="5"/>
        <v>0</v>
      </c>
    </row>
    <row r="65" spans="1:6" x14ac:dyDescent="0.25">
      <c r="A65" s="192" t="s">
        <v>588</v>
      </c>
      <c r="B65" s="189">
        <v>1000</v>
      </c>
      <c r="C65" s="193">
        <v>1000</v>
      </c>
      <c r="E65" s="9">
        <f t="shared" si="4"/>
        <v>0</v>
      </c>
      <c r="F65" s="56">
        <f t="shared" si="5"/>
        <v>0</v>
      </c>
    </row>
    <row r="66" spans="1:6" x14ac:dyDescent="0.25">
      <c r="A66" s="192" t="s">
        <v>589</v>
      </c>
      <c r="B66" s="189">
        <v>150</v>
      </c>
      <c r="C66" s="193">
        <v>150</v>
      </c>
      <c r="E66" s="9">
        <f t="shared" si="4"/>
        <v>0</v>
      </c>
      <c r="F66" s="56">
        <f t="shared" si="5"/>
        <v>0</v>
      </c>
    </row>
    <row r="67" spans="1:6" x14ac:dyDescent="0.25">
      <c r="A67" s="192" t="s">
        <v>590</v>
      </c>
      <c r="B67" s="189">
        <v>1000</v>
      </c>
      <c r="C67" s="193">
        <v>1000</v>
      </c>
      <c r="E67" s="9">
        <f t="shared" si="4"/>
        <v>0</v>
      </c>
      <c r="F67" s="56">
        <f t="shared" si="5"/>
        <v>0</v>
      </c>
    </row>
    <row r="68" spans="1:6" x14ac:dyDescent="0.25">
      <c r="A68" s="192" t="s">
        <v>591</v>
      </c>
      <c r="B68" s="189">
        <v>2000</v>
      </c>
      <c r="C68" s="193">
        <v>2000</v>
      </c>
      <c r="E68" s="9">
        <f t="shared" si="4"/>
        <v>0</v>
      </c>
      <c r="F68" s="56">
        <f t="shared" si="5"/>
        <v>0</v>
      </c>
    </row>
    <row r="69" spans="1:6" x14ac:dyDescent="0.25">
      <c r="A69" s="192" t="s">
        <v>592</v>
      </c>
      <c r="B69" s="189">
        <v>3000</v>
      </c>
      <c r="C69" s="193">
        <v>3000</v>
      </c>
      <c r="E69" s="9">
        <f t="shared" ref="E69:E123" si="6">C69-B69</f>
        <v>0</v>
      </c>
      <c r="F69" s="56">
        <f t="shared" ref="F69:F78" si="7">C69/B69-1</f>
        <v>0</v>
      </c>
    </row>
    <row r="70" spans="1:6" x14ac:dyDescent="0.25">
      <c r="A70" s="192" t="s">
        <v>593</v>
      </c>
      <c r="B70" s="189">
        <v>2500</v>
      </c>
      <c r="C70" s="193">
        <v>2500</v>
      </c>
      <c r="E70" s="9">
        <f t="shared" si="6"/>
        <v>0</v>
      </c>
      <c r="F70" s="56">
        <f t="shared" si="7"/>
        <v>0</v>
      </c>
    </row>
    <row r="71" spans="1:6" s="2" customFormat="1" x14ac:dyDescent="0.25">
      <c r="A71" s="192" t="s">
        <v>594</v>
      </c>
      <c r="B71" s="189">
        <v>1000</v>
      </c>
      <c r="C71" s="193">
        <v>1000</v>
      </c>
      <c r="E71" s="9">
        <f t="shared" si="6"/>
        <v>0</v>
      </c>
      <c r="F71" s="56">
        <f t="shared" si="7"/>
        <v>0</v>
      </c>
    </row>
    <row r="72" spans="1:6" ht="30" x14ac:dyDescent="0.25">
      <c r="A72" s="192" t="s">
        <v>595</v>
      </c>
      <c r="B72" s="189">
        <v>150</v>
      </c>
      <c r="C72" s="193">
        <v>150</v>
      </c>
      <c r="E72" s="9">
        <f t="shared" si="6"/>
        <v>0</v>
      </c>
      <c r="F72" s="56">
        <f t="shared" si="7"/>
        <v>0</v>
      </c>
    </row>
    <row r="73" spans="1:6" s="2" customFormat="1" ht="30" x14ac:dyDescent="0.25">
      <c r="A73" s="192" t="s">
        <v>596</v>
      </c>
      <c r="B73" s="189">
        <v>300</v>
      </c>
      <c r="C73" s="193">
        <v>300</v>
      </c>
      <c r="E73" s="9">
        <f t="shared" si="6"/>
        <v>0</v>
      </c>
      <c r="F73" s="56">
        <f t="shared" si="7"/>
        <v>0</v>
      </c>
    </row>
    <row r="74" spans="1:6" s="2" customFormat="1" ht="30" x14ac:dyDescent="0.25">
      <c r="A74" s="192" t="s">
        <v>597</v>
      </c>
      <c r="B74" s="190" t="s">
        <v>598</v>
      </c>
      <c r="C74" s="196" t="s">
        <v>598</v>
      </c>
      <c r="E74" s="9"/>
      <c r="F74" s="56"/>
    </row>
    <row r="75" spans="1:6" x14ac:dyDescent="0.25">
      <c r="A75" s="192" t="s">
        <v>599</v>
      </c>
      <c r="B75" s="189">
        <v>75</v>
      </c>
      <c r="C75" s="193">
        <v>75</v>
      </c>
      <c r="E75" s="9">
        <f t="shared" si="6"/>
        <v>0</v>
      </c>
      <c r="F75" s="56">
        <f t="shared" si="7"/>
        <v>0</v>
      </c>
    </row>
    <row r="76" spans="1:6" x14ac:dyDescent="0.25">
      <c r="A76" s="192" t="s">
        <v>617</v>
      </c>
      <c r="B76" s="189">
        <v>300</v>
      </c>
      <c r="C76" s="193">
        <v>150</v>
      </c>
      <c r="E76" s="9">
        <f t="shared" si="6"/>
        <v>-150</v>
      </c>
      <c r="F76" s="56">
        <f t="shared" si="7"/>
        <v>-0.5</v>
      </c>
    </row>
    <row r="77" spans="1:6" s="2" customFormat="1" x14ac:dyDescent="0.25">
      <c r="A77" s="192" t="s">
        <v>618</v>
      </c>
      <c r="B77" s="189"/>
      <c r="C77" s="193">
        <v>300</v>
      </c>
      <c r="E77" s="9">
        <f t="shared" si="6"/>
        <v>300</v>
      </c>
      <c r="F77" s="56"/>
    </row>
    <row r="78" spans="1:6" s="2" customFormat="1" x14ac:dyDescent="0.25">
      <c r="A78" s="192" t="s">
        <v>600</v>
      </c>
      <c r="B78" s="189">
        <v>65</v>
      </c>
      <c r="C78" s="193">
        <v>65</v>
      </c>
      <c r="E78" s="9">
        <f t="shared" si="6"/>
        <v>0</v>
      </c>
      <c r="F78" s="56">
        <f t="shared" si="7"/>
        <v>0</v>
      </c>
    </row>
    <row r="79" spans="1:6" s="2" customFormat="1" x14ac:dyDescent="0.25">
      <c r="A79" s="192" t="s">
        <v>38</v>
      </c>
      <c r="B79" s="189" t="s">
        <v>39</v>
      </c>
      <c r="C79" s="193" t="s">
        <v>39</v>
      </c>
      <c r="E79" s="9"/>
      <c r="F79" s="56"/>
    </row>
    <row r="80" spans="1:6" x14ac:dyDescent="0.25">
      <c r="A80" s="310" t="s">
        <v>865</v>
      </c>
      <c r="B80" s="311"/>
      <c r="C80" s="312"/>
      <c r="D80" s="21"/>
      <c r="E80" s="9"/>
      <c r="F80" s="56"/>
    </row>
    <row r="81" spans="1:6" ht="15.75" x14ac:dyDescent="0.25">
      <c r="A81" s="103" t="s">
        <v>1</v>
      </c>
      <c r="B81" s="25">
        <v>2024</v>
      </c>
      <c r="C81" s="198">
        <v>2025</v>
      </c>
      <c r="E81" s="9"/>
      <c r="F81" s="56"/>
    </row>
    <row r="82" spans="1:6" x14ac:dyDescent="0.25">
      <c r="A82" s="116" t="s">
        <v>694</v>
      </c>
      <c r="B82" s="189"/>
      <c r="C82" s="193">
        <v>60</v>
      </c>
      <c r="E82" s="9">
        <f t="shared" si="6"/>
        <v>60</v>
      </c>
      <c r="F82" s="56"/>
    </row>
    <row r="83" spans="1:6" x14ac:dyDescent="0.25">
      <c r="A83" s="116" t="s">
        <v>695</v>
      </c>
      <c r="B83" s="189"/>
      <c r="C83" s="193">
        <v>75</v>
      </c>
      <c r="E83" s="9">
        <f t="shared" si="6"/>
        <v>75</v>
      </c>
      <c r="F83" s="56"/>
    </row>
    <row r="84" spans="1:6" x14ac:dyDescent="0.25">
      <c r="A84" s="194" t="s">
        <v>696</v>
      </c>
      <c r="B84" s="189"/>
      <c r="C84" s="193">
        <v>90</v>
      </c>
      <c r="E84" s="9">
        <f t="shared" si="6"/>
        <v>90</v>
      </c>
      <c r="F84" s="56"/>
    </row>
    <row r="85" spans="1:6" x14ac:dyDescent="0.25">
      <c r="A85" s="116" t="s">
        <v>707</v>
      </c>
      <c r="B85" s="189"/>
      <c r="C85" s="193">
        <v>40</v>
      </c>
      <c r="E85" s="9">
        <f t="shared" si="6"/>
        <v>40</v>
      </c>
      <c r="F85" s="56"/>
    </row>
    <row r="86" spans="1:6" x14ac:dyDescent="0.25">
      <c r="A86" s="116" t="s">
        <v>708</v>
      </c>
      <c r="B86" s="189"/>
      <c r="C86" s="193">
        <v>60</v>
      </c>
      <c r="E86" s="9">
        <f t="shared" si="6"/>
        <v>60</v>
      </c>
      <c r="F86" s="56"/>
    </row>
    <row r="87" spans="1:6" x14ac:dyDescent="0.25">
      <c r="A87" s="116" t="s">
        <v>709</v>
      </c>
      <c r="B87" s="189"/>
      <c r="C87" s="193">
        <v>75</v>
      </c>
      <c r="E87" s="9">
        <f t="shared" si="6"/>
        <v>75</v>
      </c>
      <c r="F87" s="56"/>
    </row>
    <row r="88" spans="1:6" x14ac:dyDescent="0.25">
      <c r="A88" s="116" t="s">
        <v>705</v>
      </c>
      <c r="B88" s="189"/>
      <c r="C88" s="193">
        <v>40</v>
      </c>
      <c r="E88" s="9">
        <f t="shared" si="6"/>
        <v>40</v>
      </c>
      <c r="F88" s="56"/>
    </row>
    <row r="89" spans="1:6" x14ac:dyDescent="0.25">
      <c r="A89" s="195" t="s">
        <v>697</v>
      </c>
      <c r="B89" s="189"/>
      <c r="C89" s="193">
        <v>60</v>
      </c>
      <c r="E89" s="9">
        <f t="shared" si="6"/>
        <v>60</v>
      </c>
      <c r="F89" s="56"/>
    </row>
    <row r="90" spans="1:6" x14ac:dyDescent="0.25">
      <c r="A90" s="116" t="s">
        <v>698</v>
      </c>
      <c r="B90" s="189"/>
      <c r="C90" s="193">
        <v>40</v>
      </c>
      <c r="E90" s="9">
        <f t="shared" si="6"/>
        <v>40</v>
      </c>
      <c r="F90" s="56"/>
    </row>
    <row r="91" spans="1:6" x14ac:dyDescent="0.25">
      <c r="A91" s="116" t="s">
        <v>699</v>
      </c>
      <c r="B91" s="189"/>
      <c r="C91" s="193">
        <v>60</v>
      </c>
      <c r="E91" s="9">
        <f t="shared" si="6"/>
        <v>60</v>
      </c>
      <c r="F91" s="56"/>
    </row>
    <row r="92" spans="1:6" x14ac:dyDescent="0.25">
      <c r="A92" s="194" t="s">
        <v>700</v>
      </c>
      <c r="B92" s="189"/>
      <c r="C92" s="193">
        <v>90</v>
      </c>
      <c r="E92" s="9">
        <f t="shared" si="6"/>
        <v>90</v>
      </c>
      <c r="F92" s="56"/>
    </row>
    <row r="93" spans="1:6" x14ac:dyDescent="0.25">
      <c r="A93" s="195" t="s">
        <v>706</v>
      </c>
      <c r="B93" s="189"/>
      <c r="C93" s="193">
        <v>60</v>
      </c>
      <c r="E93" s="9">
        <f t="shared" si="6"/>
        <v>60</v>
      </c>
      <c r="F93" s="56"/>
    </row>
    <row r="94" spans="1:6" x14ac:dyDescent="0.25">
      <c r="A94" s="116" t="s">
        <v>701</v>
      </c>
      <c r="B94" s="189"/>
      <c r="C94" s="193">
        <v>60</v>
      </c>
      <c r="E94" s="9">
        <f t="shared" si="6"/>
        <v>60</v>
      </c>
      <c r="F94" s="56"/>
    </row>
    <row r="95" spans="1:6" x14ac:dyDescent="0.25">
      <c r="A95" s="116" t="s">
        <v>702</v>
      </c>
      <c r="B95" s="189"/>
      <c r="C95" s="193">
        <v>75</v>
      </c>
      <c r="E95" s="9">
        <f t="shared" si="6"/>
        <v>75</v>
      </c>
      <c r="F95" s="56"/>
    </row>
    <row r="96" spans="1:6" x14ac:dyDescent="0.25">
      <c r="A96" s="194" t="s">
        <v>703</v>
      </c>
      <c r="B96" s="189"/>
      <c r="C96" s="193">
        <v>90</v>
      </c>
      <c r="E96" s="9">
        <f t="shared" si="6"/>
        <v>90</v>
      </c>
      <c r="F96" s="56"/>
    </row>
    <row r="97" spans="1:6" x14ac:dyDescent="0.25">
      <c r="A97" s="194" t="s">
        <v>714</v>
      </c>
      <c r="B97" s="189"/>
      <c r="C97" s="193">
        <v>60</v>
      </c>
      <c r="E97" s="9">
        <f t="shared" si="6"/>
        <v>60</v>
      </c>
      <c r="F97" s="56"/>
    </row>
    <row r="98" spans="1:6" x14ac:dyDescent="0.25">
      <c r="A98" s="195" t="s">
        <v>715</v>
      </c>
      <c r="B98" s="189"/>
      <c r="C98" s="193">
        <v>60</v>
      </c>
      <c r="E98" s="9">
        <f t="shared" si="6"/>
        <v>60</v>
      </c>
      <c r="F98" s="56"/>
    </row>
    <row r="99" spans="1:6" x14ac:dyDescent="0.25">
      <c r="A99" s="194" t="s">
        <v>710</v>
      </c>
      <c r="B99" s="189"/>
      <c r="C99" s="193">
        <v>60</v>
      </c>
      <c r="E99" s="9">
        <f t="shared" si="6"/>
        <v>60</v>
      </c>
      <c r="F99" s="56"/>
    </row>
    <row r="100" spans="1:6" x14ac:dyDescent="0.25">
      <c r="A100" s="194" t="s">
        <v>711</v>
      </c>
      <c r="B100" s="189"/>
      <c r="C100" s="193">
        <v>75</v>
      </c>
      <c r="E100" s="9">
        <f t="shared" si="6"/>
        <v>75</v>
      </c>
      <c r="F100" s="56"/>
    </row>
    <row r="101" spans="1:6" x14ac:dyDescent="0.25">
      <c r="A101" s="194" t="s">
        <v>712</v>
      </c>
      <c r="B101" s="189"/>
      <c r="C101" s="193">
        <v>90</v>
      </c>
      <c r="E101" s="9">
        <f t="shared" si="6"/>
        <v>90</v>
      </c>
      <c r="F101" s="56"/>
    </row>
    <row r="102" spans="1:6" x14ac:dyDescent="0.25">
      <c r="A102" s="271" t="s">
        <v>909</v>
      </c>
      <c r="B102" s="272"/>
      <c r="C102" s="273"/>
      <c r="D102" s="21"/>
      <c r="E102" s="9"/>
      <c r="F102" s="56"/>
    </row>
    <row r="103" spans="1:6" ht="15.75" x14ac:dyDescent="0.25">
      <c r="A103" s="103" t="s">
        <v>1</v>
      </c>
      <c r="B103" s="25">
        <v>2024</v>
      </c>
      <c r="C103" s="198">
        <v>2025</v>
      </c>
      <c r="E103" s="9"/>
      <c r="F103" s="56"/>
    </row>
    <row r="104" spans="1:6" x14ac:dyDescent="0.25">
      <c r="A104" s="197" t="s">
        <v>725</v>
      </c>
      <c r="B104" s="189"/>
      <c r="C104" s="193">
        <v>140</v>
      </c>
      <c r="E104" s="9">
        <f t="shared" si="6"/>
        <v>140</v>
      </c>
      <c r="F104" s="56"/>
    </row>
    <row r="105" spans="1:6" x14ac:dyDescent="0.25">
      <c r="A105" s="197" t="s">
        <v>726</v>
      </c>
      <c r="B105" s="189"/>
      <c r="C105" s="193">
        <v>130</v>
      </c>
      <c r="E105" s="9">
        <f t="shared" si="6"/>
        <v>130</v>
      </c>
      <c r="F105" s="56"/>
    </row>
    <row r="106" spans="1:6" x14ac:dyDescent="0.25">
      <c r="A106" s="197" t="s">
        <v>705</v>
      </c>
      <c r="B106" s="189"/>
      <c r="C106" s="193">
        <v>280</v>
      </c>
      <c r="E106" s="9">
        <f t="shared" si="6"/>
        <v>280</v>
      </c>
      <c r="F106" s="56"/>
    </row>
    <row r="107" spans="1:6" x14ac:dyDescent="0.25">
      <c r="A107" s="197" t="s">
        <v>697</v>
      </c>
      <c r="B107" s="189"/>
      <c r="C107" s="193">
        <v>130</v>
      </c>
      <c r="E107" s="9">
        <f t="shared" si="6"/>
        <v>130</v>
      </c>
      <c r="F107" s="56"/>
    </row>
    <row r="108" spans="1:6" x14ac:dyDescent="0.25">
      <c r="A108" s="197" t="s">
        <v>727</v>
      </c>
      <c r="B108" s="189"/>
      <c r="C108" s="193">
        <v>130</v>
      </c>
      <c r="E108" s="9">
        <f t="shared" si="6"/>
        <v>130</v>
      </c>
      <c r="F108" s="56"/>
    </row>
    <row r="109" spans="1:6" x14ac:dyDescent="0.25">
      <c r="A109" s="197" t="s">
        <v>706</v>
      </c>
      <c r="B109" s="189"/>
      <c r="C109" s="193"/>
      <c r="E109" s="9">
        <f t="shared" si="6"/>
        <v>0</v>
      </c>
      <c r="F109" s="56"/>
    </row>
    <row r="110" spans="1:6" x14ac:dyDescent="0.25">
      <c r="A110" s="197" t="s">
        <v>728</v>
      </c>
      <c r="B110" s="189"/>
      <c r="C110" s="193">
        <v>85</v>
      </c>
      <c r="E110" s="9">
        <f t="shared" si="6"/>
        <v>85</v>
      </c>
      <c r="F110" s="56"/>
    </row>
    <row r="111" spans="1:6" x14ac:dyDescent="0.25">
      <c r="A111" s="197" t="s">
        <v>715</v>
      </c>
      <c r="B111" s="189"/>
      <c r="C111" s="193">
        <v>60</v>
      </c>
      <c r="E111" s="9">
        <f t="shared" si="6"/>
        <v>60</v>
      </c>
      <c r="F111" s="56"/>
    </row>
    <row r="112" spans="1:6" x14ac:dyDescent="0.25">
      <c r="A112" s="205" t="s">
        <v>729</v>
      </c>
      <c r="B112" s="189"/>
      <c r="C112" s="193">
        <v>64</v>
      </c>
      <c r="E112" s="9">
        <f t="shared" si="6"/>
        <v>64</v>
      </c>
      <c r="F112" s="56"/>
    </row>
    <row r="113" spans="1:6" x14ac:dyDescent="0.25">
      <c r="A113" s="197" t="s">
        <v>699</v>
      </c>
      <c r="B113" s="189"/>
      <c r="C113" s="193">
        <v>60</v>
      </c>
      <c r="E113" s="9">
        <f t="shared" si="6"/>
        <v>60</v>
      </c>
      <c r="F113" s="56"/>
    </row>
    <row r="114" spans="1:6" x14ac:dyDescent="0.25">
      <c r="A114" s="310" t="s">
        <v>716</v>
      </c>
      <c r="B114" s="311"/>
      <c r="C114" s="312"/>
      <c r="D114" s="21"/>
      <c r="E114" s="9"/>
      <c r="F114" s="56"/>
    </row>
    <row r="115" spans="1:6" ht="15.75" x14ac:dyDescent="0.25">
      <c r="A115" s="103" t="s">
        <v>1</v>
      </c>
      <c r="B115" s="25">
        <v>2024</v>
      </c>
      <c r="C115" s="198">
        <v>2025</v>
      </c>
      <c r="E115" s="9"/>
      <c r="F115" s="56"/>
    </row>
    <row r="116" spans="1:6" x14ac:dyDescent="0.25">
      <c r="A116" s="199" t="s">
        <v>730</v>
      </c>
      <c r="B116" s="189"/>
      <c r="C116" s="193">
        <v>80</v>
      </c>
      <c r="E116" s="9">
        <f t="shared" si="6"/>
        <v>80</v>
      </c>
      <c r="F116" s="56"/>
    </row>
    <row r="117" spans="1:6" x14ac:dyDescent="0.25">
      <c r="A117" s="199" t="s">
        <v>731</v>
      </c>
      <c r="B117" s="189"/>
      <c r="C117" s="193">
        <v>30</v>
      </c>
      <c r="E117" s="9">
        <f t="shared" si="6"/>
        <v>30</v>
      </c>
      <c r="F117" s="56"/>
    </row>
    <row r="118" spans="1:6" x14ac:dyDescent="0.25">
      <c r="A118" s="199" t="s">
        <v>732</v>
      </c>
      <c r="B118" s="189"/>
      <c r="C118" s="193">
        <v>600</v>
      </c>
      <c r="E118" s="9">
        <f t="shared" si="6"/>
        <v>600</v>
      </c>
      <c r="F118" s="56"/>
    </row>
    <row r="119" spans="1:6" x14ac:dyDescent="0.25">
      <c r="A119" s="199" t="s">
        <v>733</v>
      </c>
      <c r="B119" s="189"/>
      <c r="C119" s="193">
        <v>155</v>
      </c>
      <c r="E119" s="9">
        <f t="shared" si="6"/>
        <v>155</v>
      </c>
      <c r="F119" s="56"/>
    </row>
    <row r="120" spans="1:6" x14ac:dyDescent="0.25">
      <c r="A120" s="199" t="s">
        <v>717</v>
      </c>
      <c r="B120" s="189"/>
      <c r="C120" s="193" t="s">
        <v>736</v>
      </c>
      <c r="E120" s="9">
        <v>60</v>
      </c>
      <c r="F120" s="56"/>
    </row>
    <row r="121" spans="1:6" x14ac:dyDescent="0.25">
      <c r="A121" s="199" t="s">
        <v>734</v>
      </c>
      <c r="B121" s="189"/>
      <c r="C121" s="193" t="s">
        <v>737</v>
      </c>
      <c r="E121" s="9">
        <v>30</v>
      </c>
      <c r="F121" s="56"/>
    </row>
    <row r="122" spans="1:6" x14ac:dyDescent="0.25">
      <c r="A122" s="199" t="s">
        <v>718</v>
      </c>
      <c r="B122" s="189"/>
      <c r="C122" s="193">
        <v>90</v>
      </c>
      <c r="E122" s="9">
        <f t="shared" si="6"/>
        <v>90</v>
      </c>
      <c r="F122" s="56"/>
    </row>
    <row r="123" spans="1:6" ht="15.75" thickBot="1" x14ac:dyDescent="0.3">
      <c r="A123" s="200" t="s">
        <v>735</v>
      </c>
      <c r="B123" s="202"/>
      <c r="C123" s="201">
        <v>90</v>
      </c>
      <c r="E123" s="9">
        <f t="shared" si="6"/>
        <v>90</v>
      </c>
      <c r="F123" s="56"/>
    </row>
    <row r="125" spans="1:6" x14ac:dyDescent="0.25">
      <c r="A125" s="23" t="s">
        <v>36</v>
      </c>
    </row>
    <row r="126" spans="1:6" x14ac:dyDescent="0.25">
      <c r="A126" s="23"/>
    </row>
  </sheetData>
  <mergeCells count="4">
    <mergeCell ref="A1:C1"/>
    <mergeCell ref="A80:C80"/>
    <mergeCell ref="A102:C102"/>
    <mergeCell ref="A114:C114"/>
  </mergeCells>
  <pageMargins left="0.7" right="0.7" top="0.75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21DB4AA638584FA4EDB881ED141AF4" ma:contentTypeVersion="16" ma:contentTypeDescription="Create a new document." ma:contentTypeScope="" ma:versionID="5dc8a50d52ac439bb64ca46191793833">
  <xsd:schema xmlns:xsd="http://www.w3.org/2001/XMLSchema" xmlns:xs="http://www.w3.org/2001/XMLSchema" xmlns:p="http://schemas.microsoft.com/office/2006/metadata/properties" xmlns:ns3="8f8ab3f8-3e8e-4b9c-968b-c6f9209e75c1" xmlns:ns4="2e9ea517-87af-4538-8a97-e96694b7b5b9" targetNamespace="http://schemas.microsoft.com/office/2006/metadata/properties" ma:root="true" ma:fieldsID="ae4af6ba1d94c6bc1ee46607c77c36f7" ns3:_="" ns4:_="">
    <xsd:import namespace="8f8ab3f8-3e8e-4b9c-968b-c6f9209e75c1"/>
    <xsd:import namespace="2e9ea517-87af-4538-8a97-e96694b7b5b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ab3f8-3e8e-4b9c-968b-c6f9209e75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ea517-87af-4538-8a97-e96694b7b5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9ea517-87af-4538-8a97-e96694b7b5b9" xsi:nil="true"/>
  </documentManagement>
</p:properties>
</file>

<file path=customXml/itemProps1.xml><?xml version="1.0" encoding="utf-8"?>
<ds:datastoreItem xmlns:ds="http://schemas.openxmlformats.org/officeDocument/2006/customXml" ds:itemID="{3FC33F28-C59A-47FB-B0CB-48DF4F305B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8ab3f8-3e8e-4b9c-968b-c6f9209e75c1"/>
    <ds:schemaRef ds:uri="2e9ea517-87af-4538-8a97-e96694b7b5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B47E5D-F9D2-4945-905B-EFE8968D9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CE003D-A148-4E1A-8BEE-01A69046EFD4}">
  <ds:schemaRefs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2e9ea517-87af-4538-8a97-e96694b7b5b9"/>
    <ds:schemaRef ds:uri="8f8ab3f8-3e8e-4b9c-968b-c6f9209e75c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MISC.</vt:lpstr>
      <vt:lpstr>PLANNING </vt:lpstr>
      <vt:lpstr>PLI</vt:lpstr>
      <vt:lpstr>PUBLIC SAFETY</vt:lpstr>
      <vt:lpstr>PS - FILM &amp; EVENT</vt:lpstr>
      <vt:lpstr>PS - REIMBURSABLE</vt:lpstr>
      <vt:lpstr>PARKS &amp; REC</vt:lpstr>
      <vt:lpstr>DPW</vt:lpstr>
      <vt:lpstr>DOMI</vt:lpstr>
      <vt:lpstr>DOMI!Print_Area</vt:lpstr>
      <vt:lpstr>DPW!Print_Area</vt:lpstr>
      <vt:lpstr>MISC.!Print_Area</vt:lpstr>
      <vt:lpstr>'PARKS &amp; REC'!Print_Area</vt:lpstr>
      <vt:lpstr>'PLANNING '!Print_Area</vt:lpstr>
      <vt:lpstr>PLI!Print_Area</vt:lpstr>
      <vt:lpstr>'PS - FILM &amp; EVENT'!Print_Area</vt:lpstr>
      <vt:lpstr>'PS - REIMBURSABLE'!Print_Area</vt:lpstr>
      <vt:lpstr>'PUBLIC SAFETY'!Print_Area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Gittlen, Grant</dc:creator>
  <cp:keywords/>
  <dc:description/>
  <cp:lastModifiedBy>Criss, Louise</cp:lastModifiedBy>
  <cp:revision/>
  <cp:lastPrinted>2024-11-13T20:03:01Z</cp:lastPrinted>
  <dcterms:created xsi:type="dcterms:W3CDTF">2019-01-17T20:10:49Z</dcterms:created>
  <dcterms:modified xsi:type="dcterms:W3CDTF">2024-11-25T21:40:56Z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0x0101009421DB4AA638584FA4EDB881ED141AF4</vt:lpwstr>
  </property>
</Properties>
</file>