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5840" activeTab="0"/>
  </bookViews>
  <sheets>
    <sheet name="Capital" sheetId="2" r:id="rId1"/>
  </sheets>
  <definedNames>
    <definedName name="_xlnm.Print_Area" localSheetId="0">'Capital'!$A$2:$H$52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<sst xmlns="http://schemas.openxmlformats.org/spreadsheetml/2006/main" count="164" uniqueCount="49">
  <si>
    <t>Budget</t>
  </si>
  <si>
    <t>Fund</t>
  </si>
  <si>
    <t>Page</t>
  </si>
  <si>
    <t>Source</t>
  </si>
  <si>
    <t>Capital Project</t>
  </si>
  <si>
    <t>Deliverable</t>
  </si>
  <si>
    <t>From</t>
  </si>
  <si>
    <t>To</t>
  </si>
  <si>
    <t>Amount</t>
  </si>
  <si>
    <t>Bond</t>
  </si>
  <si>
    <t>Street Resurfacing</t>
  </si>
  <si>
    <t>PAYGO</t>
  </si>
  <si>
    <t>Complete Streets</t>
  </si>
  <si>
    <t>Parks Tax</t>
  </si>
  <si>
    <t>Concrete Street Upgrades</t>
  </si>
  <si>
    <t>Blenheim Court Concrete Street Upgrades</t>
  </si>
  <si>
    <t>Net Change, 2024 Capital Budget:</t>
  </si>
  <si>
    <t>Neighborhood Traffic Calming</t>
  </si>
  <si>
    <t>Fifth &amp; Morewood Intersection Improvements</t>
  </si>
  <si>
    <t>Park Reconstruction</t>
  </si>
  <si>
    <t>Marmaduke Park Upgrades (Parks Tax)</t>
  </si>
  <si>
    <t>Beechwood/Linden/Wilkins Intersection Improvements</t>
  </si>
  <si>
    <t>Slope Failure Remediation</t>
  </si>
  <si>
    <t>Public Safety Training Facility</t>
  </si>
  <si>
    <t>Facility Improvements - City Facilities</t>
  </si>
  <si>
    <t>Public Safety Training Facility - Master Planning</t>
  </si>
  <si>
    <t>Homewood Park - Contingency</t>
  </si>
  <si>
    <t>CCB Elevators 1, 2, and 3</t>
  </si>
  <si>
    <t>Rapid Response Upgrades</t>
  </si>
  <si>
    <t>Boggston Retaining Wall Upgrades</t>
  </si>
  <si>
    <t>Capital Equipment Acquisition</t>
  </si>
  <si>
    <t>Equipment Leasing Authority Contingency</t>
  </si>
  <si>
    <t>Year</t>
  </si>
  <si>
    <t>Net Change, 2024 - 2028 Capital Budget:</t>
  </si>
  <si>
    <t>East End Community &amp; Economic Development</t>
  </si>
  <si>
    <t>Butiminous Paving Program</t>
  </si>
  <si>
    <t>77-78</t>
  </si>
  <si>
    <t>49-50</t>
  </si>
  <si>
    <t>Flex Beam Guidrails and Fencing</t>
  </si>
  <si>
    <t>10th &amp; Muriel Intersection Improvements</t>
  </si>
  <si>
    <t>41-42</t>
  </si>
  <si>
    <t>99-100</t>
  </si>
  <si>
    <t>107-108</t>
  </si>
  <si>
    <t>91-92</t>
  </si>
  <si>
    <t>71-72</t>
  </si>
  <si>
    <t>131-132</t>
  </si>
  <si>
    <t>Neighborhood Initiatives Fund</t>
  </si>
  <si>
    <t>121-122</t>
  </si>
  <si>
    <t>Amendments to Resolution 2023-2149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</si>
</sst>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0" xfId="0" applyFont="1" applyAlignment="1">
      <alignment horizontal="right" vertical="center"/>
    </xf>
    <xf numFmtId="0" fontId="3" fillId="0" borderId="0" xfId="0" applyFont="1"/>
    <xf numFmtId="44" fontId="2" fillId="0" borderId="0" xfId="16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16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B88C-8E12-49A4-AF1B-AB7C3343A50F}">
  <sheetPr>
    <pageSetUpPr fitToPage="1"/>
  </sheetPr>
  <dimension ref="A1:I52"/>
  <sheetViews>
    <sheetView tabSelected="1" workbookViewId="0" topLeftCell="A1">
      <selection activeCell="C2" sqref="C2"/>
    </sheetView>
  </sheetViews>
  <sheetFormatPr defaultColWidth="9.140625" defaultRowHeight="15"/>
  <cols>
    <col min="1" max="1" width="10.140625" style="0" bestFit="1" customWidth="1"/>
    <col min="2" max="2" width="11.140625" style="0" bestFit="1" customWidth="1"/>
    <col min="3" max="3" width="35.57421875" style="0" bestFit="1" customWidth="1"/>
    <col min="4" max="4" width="75.28125" style="0" bestFit="1" customWidth="1"/>
    <col min="5" max="5" width="8.421875" style="20" customWidth="1"/>
    <col min="6" max="6" width="12.8515625" style="0" bestFit="1" customWidth="1"/>
    <col min="7" max="7" width="14.140625" style="0" customWidth="1"/>
    <col min="8" max="8" width="14.7109375" style="0" bestFit="1" customWidth="1"/>
    <col min="9" max="9" width="12.421875" style="0" customWidth="1"/>
  </cols>
  <sheetData>
    <row r="1" spans="1:8" ht="21">
      <c r="A1" s="22" t="s">
        <v>48</v>
      </c>
      <c r="B1" s="23"/>
      <c r="C1" s="23"/>
      <c r="D1" s="23"/>
      <c r="E1" s="23"/>
      <c r="F1" s="23"/>
      <c r="G1" s="23"/>
      <c r="H1" s="23"/>
    </row>
    <row r="2" spans="1:9" ht="15.75">
      <c r="A2" s="2" t="s">
        <v>0</v>
      </c>
      <c r="B2" s="2" t="s">
        <v>1</v>
      </c>
      <c r="C2" s="3"/>
      <c r="D2" s="4"/>
      <c r="E2" s="17"/>
      <c r="F2" s="5"/>
      <c r="G2" s="6"/>
      <c r="H2" s="6"/>
      <c r="I2" s="1"/>
    </row>
    <row r="3" spans="1:9" ht="15.75">
      <c r="A3" s="2" t="s">
        <v>2</v>
      </c>
      <c r="B3" s="2" t="s">
        <v>3</v>
      </c>
      <c r="C3" s="7" t="s">
        <v>4</v>
      </c>
      <c r="D3" s="7" t="s">
        <v>5</v>
      </c>
      <c r="E3" s="2"/>
      <c r="F3" s="2" t="s">
        <v>6</v>
      </c>
      <c r="G3" s="2" t="s">
        <v>7</v>
      </c>
      <c r="H3" s="2" t="s">
        <v>8</v>
      </c>
      <c r="I3" s="1"/>
    </row>
    <row r="4" spans="1:9" s="13" customFormat="1" ht="15.75">
      <c r="A4" s="8" t="s">
        <v>36</v>
      </c>
      <c r="B4" s="8" t="s">
        <v>9</v>
      </c>
      <c r="C4" s="9" t="s">
        <v>10</v>
      </c>
      <c r="D4" s="9" t="s">
        <v>35</v>
      </c>
      <c r="E4" s="8"/>
      <c r="F4" s="10">
        <v>13049000</v>
      </c>
      <c r="G4" s="10">
        <v>12949000</v>
      </c>
      <c r="H4" s="11">
        <f>G4-F4</f>
        <v>-100000</v>
      </c>
      <c r="I4" s="12"/>
    </row>
    <row r="5" spans="1:9" s="13" customFormat="1" ht="15.75">
      <c r="A5" s="8" t="s">
        <v>36</v>
      </c>
      <c r="B5" s="8" t="s">
        <v>9</v>
      </c>
      <c r="C5" s="9" t="s">
        <v>10</v>
      </c>
      <c r="D5" s="9" t="s">
        <v>14</v>
      </c>
      <c r="E5" s="8"/>
      <c r="F5" s="10">
        <v>1000000</v>
      </c>
      <c r="G5" s="10">
        <v>900000</v>
      </c>
      <c r="H5" s="11">
        <f>G5-F5</f>
        <v>-100000</v>
      </c>
      <c r="I5" s="12"/>
    </row>
    <row r="6" spans="1:9" ht="15.75">
      <c r="A6" s="8" t="s">
        <v>36</v>
      </c>
      <c r="B6" s="8" t="s">
        <v>9</v>
      </c>
      <c r="C6" s="9" t="s">
        <v>10</v>
      </c>
      <c r="D6" s="9" t="s">
        <v>15</v>
      </c>
      <c r="E6" s="8"/>
      <c r="F6" s="8">
        <v>0</v>
      </c>
      <c r="G6" s="10">
        <v>100000</v>
      </c>
      <c r="H6" s="11">
        <f>G6-F6</f>
        <v>100000</v>
      </c>
      <c r="I6" s="1"/>
    </row>
    <row r="7" spans="1:9" ht="15.75">
      <c r="A7" s="6"/>
      <c r="B7" s="6"/>
      <c r="C7" s="6"/>
      <c r="D7" s="6"/>
      <c r="E7" s="18"/>
      <c r="F7" s="6"/>
      <c r="G7" s="14" t="s">
        <v>16</v>
      </c>
      <c r="H7" s="16">
        <f>SUM(H4:H6)</f>
        <v>-100000</v>
      </c>
      <c r="I7" s="1"/>
    </row>
    <row r="8" spans="1:8" ht="15">
      <c r="A8" s="15"/>
      <c r="B8" s="15"/>
      <c r="C8" s="15"/>
      <c r="D8" s="15"/>
      <c r="E8" s="19"/>
      <c r="F8" s="15"/>
      <c r="G8" s="15"/>
      <c r="H8" s="15"/>
    </row>
    <row r="9" spans="1:8" ht="15.75">
      <c r="A9" s="2" t="s">
        <v>0</v>
      </c>
      <c r="B9" s="2" t="s">
        <v>1</v>
      </c>
      <c r="C9" s="3"/>
      <c r="D9" s="4"/>
      <c r="E9" s="17"/>
      <c r="F9" s="5"/>
      <c r="G9" s="6"/>
      <c r="H9" s="6"/>
    </row>
    <row r="10" spans="1:8" ht="15.75">
      <c r="A10" s="2" t="s">
        <v>2</v>
      </c>
      <c r="B10" s="2" t="s">
        <v>3</v>
      </c>
      <c r="C10" s="7" t="s">
        <v>4</v>
      </c>
      <c r="D10" s="7" t="s">
        <v>5</v>
      </c>
      <c r="E10" s="2" t="s">
        <v>32</v>
      </c>
      <c r="F10" s="2" t="s">
        <v>6</v>
      </c>
      <c r="G10" s="2" t="s">
        <v>7</v>
      </c>
      <c r="H10" s="2" t="s">
        <v>8</v>
      </c>
    </row>
    <row r="11" spans="1:8" ht="15.75">
      <c r="A11" s="8" t="s">
        <v>37</v>
      </c>
      <c r="B11" s="8" t="s">
        <v>9</v>
      </c>
      <c r="C11" s="9" t="s">
        <v>38</v>
      </c>
      <c r="D11" s="9" t="s">
        <v>38</v>
      </c>
      <c r="E11" s="8">
        <v>2024</v>
      </c>
      <c r="F11" s="10">
        <v>0</v>
      </c>
      <c r="G11" s="10">
        <v>100000</v>
      </c>
      <c r="H11" s="11">
        <f>G11-F11</f>
        <v>100000</v>
      </c>
    </row>
    <row r="12" spans="1:8" ht="15.75">
      <c r="A12" s="6"/>
      <c r="B12" s="6"/>
      <c r="C12" s="6"/>
      <c r="D12" s="6"/>
      <c r="E12" s="18"/>
      <c r="F12" s="6"/>
      <c r="G12" s="14" t="s">
        <v>16</v>
      </c>
      <c r="H12" s="16">
        <f>SUM(H11:H11)</f>
        <v>100000</v>
      </c>
    </row>
    <row r="13" spans="1:8" ht="15">
      <c r="A13" s="15"/>
      <c r="B13" s="15"/>
      <c r="C13" s="15"/>
      <c r="D13" s="15"/>
      <c r="E13" s="19"/>
      <c r="F13" s="15"/>
      <c r="G13" s="15"/>
      <c r="H13" s="15"/>
    </row>
    <row r="14" spans="1:9" ht="15.75">
      <c r="A14" s="2" t="s">
        <v>0</v>
      </c>
      <c r="B14" s="2" t="s">
        <v>1</v>
      </c>
      <c r="C14" s="3"/>
      <c r="D14" s="4"/>
      <c r="E14" s="17"/>
      <c r="F14" s="5"/>
      <c r="G14" s="6"/>
      <c r="H14" s="6"/>
      <c r="I14" s="1"/>
    </row>
    <row r="15" spans="1:9" ht="15.75">
      <c r="A15" s="2" t="s">
        <v>2</v>
      </c>
      <c r="B15" s="2" t="s">
        <v>3</v>
      </c>
      <c r="C15" s="7" t="s">
        <v>4</v>
      </c>
      <c r="D15" s="7" t="s">
        <v>5</v>
      </c>
      <c r="E15" s="2"/>
      <c r="F15" s="2" t="s">
        <v>6</v>
      </c>
      <c r="G15" s="2" t="s">
        <v>7</v>
      </c>
      <c r="H15" s="2" t="s">
        <v>8</v>
      </c>
      <c r="I15" s="1"/>
    </row>
    <row r="16" spans="1:9" s="13" customFormat="1" ht="15.75">
      <c r="A16" s="8" t="s">
        <v>40</v>
      </c>
      <c r="B16" s="8" t="s">
        <v>11</v>
      </c>
      <c r="C16" s="9" t="s">
        <v>12</v>
      </c>
      <c r="D16" s="9" t="s">
        <v>17</v>
      </c>
      <c r="E16" s="8"/>
      <c r="F16" s="10">
        <v>1511744</v>
      </c>
      <c r="G16" s="10">
        <v>1074339</v>
      </c>
      <c r="H16" s="11">
        <f>G16-F16</f>
        <v>-437405</v>
      </c>
      <c r="I16" s="12"/>
    </row>
    <row r="17" spans="1:9" s="13" customFormat="1" ht="15.75">
      <c r="A17" s="8" t="s">
        <v>40</v>
      </c>
      <c r="B17" s="8" t="s">
        <v>11</v>
      </c>
      <c r="C17" s="9" t="s">
        <v>12</v>
      </c>
      <c r="D17" s="9" t="s">
        <v>18</v>
      </c>
      <c r="E17" s="8"/>
      <c r="F17" s="10">
        <v>0</v>
      </c>
      <c r="G17" s="10">
        <v>200000</v>
      </c>
      <c r="H17" s="11">
        <f>G17-F17</f>
        <v>200000</v>
      </c>
      <c r="I17" s="12"/>
    </row>
    <row r="18" spans="1:9" ht="15.75">
      <c r="A18" s="8" t="s">
        <v>40</v>
      </c>
      <c r="B18" s="8" t="s">
        <v>11</v>
      </c>
      <c r="C18" s="9" t="s">
        <v>12</v>
      </c>
      <c r="D18" s="9" t="s">
        <v>21</v>
      </c>
      <c r="E18" s="8"/>
      <c r="F18" s="8">
        <v>0</v>
      </c>
      <c r="G18" s="10">
        <v>137405</v>
      </c>
      <c r="H18" s="11">
        <f>G18-F18</f>
        <v>137405</v>
      </c>
      <c r="I18" s="1"/>
    </row>
    <row r="19" spans="1:9" ht="15.75">
      <c r="A19" s="8" t="s">
        <v>40</v>
      </c>
      <c r="B19" s="8" t="s">
        <v>11</v>
      </c>
      <c r="C19" s="9" t="s">
        <v>12</v>
      </c>
      <c r="D19" s="9" t="s">
        <v>39</v>
      </c>
      <c r="E19" s="8"/>
      <c r="F19" s="8">
        <v>0</v>
      </c>
      <c r="G19" s="10">
        <v>100000</v>
      </c>
      <c r="H19" s="11">
        <f>G19-F19</f>
        <v>100000</v>
      </c>
      <c r="I19" s="1"/>
    </row>
    <row r="20" spans="1:8" ht="15.75">
      <c r="A20" s="6"/>
      <c r="B20" s="6"/>
      <c r="C20" s="6"/>
      <c r="D20" s="6"/>
      <c r="E20" s="18"/>
      <c r="F20" s="6"/>
      <c r="G20" s="14" t="s">
        <v>16</v>
      </c>
      <c r="H20" s="16">
        <f>SUM(H16:H19)</f>
        <v>0</v>
      </c>
    </row>
    <row r="21" spans="1:8" ht="15">
      <c r="A21" s="15"/>
      <c r="B21" s="15"/>
      <c r="C21" s="15"/>
      <c r="D21" s="15"/>
      <c r="E21" s="19"/>
      <c r="F21" s="15"/>
      <c r="G21" s="15"/>
      <c r="H21" s="15"/>
    </row>
    <row r="22" spans="1:8" ht="15.75">
      <c r="A22" s="2" t="s">
        <v>0</v>
      </c>
      <c r="B22" s="2" t="s">
        <v>1</v>
      </c>
      <c r="C22" s="3"/>
      <c r="D22" s="4"/>
      <c r="E22" s="17"/>
      <c r="F22" s="5"/>
      <c r="G22" s="6"/>
      <c r="H22" s="6"/>
    </row>
    <row r="23" spans="1:8" ht="15.75">
      <c r="A23" s="2" t="s">
        <v>2</v>
      </c>
      <c r="B23" s="2" t="s">
        <v>3</v>
      </c>
      <c r="C23" s="7" t="s">
        <v>4</v>
      </c>
      <c r="D23" s="7" t="s">
        <v>5</v>
      </c>
      <c r="E23" s="2" t="s">
        <v>32</v>
      </c>
      <c r="F23" s="2" t="s">
        <v>6</v>
      </c>
      <c r="G23" s="2" t="s">
        <v>7</v>
      </c>
      <c r="H23" s="2" t="s">
        <v>8</v>
      </c>
    </row>
    <row r="24" spans="1:8" ht="15.75">
      <c r="A24" s="8" t="s">
        <v>41</v>
      </c>
      <c r="B24" s="8" t="s">
        <v>13</v>
      </c>
      <c r="C24" s="9" t="s">
        <v>19</v>
      </c>
      <c r="D24" s="9" t="s">
        <v>20</v>
      </c>
      <c r="E24" s="8">
        <v>2024</v>
      </c>
      <c r="F24" s="10">
        <v>0</v>
      </c>
      <c r="G24" s="10">
        <v>400000</v>
      </c>
      <c r="H24" s="11">
        <f>G24-F24</f>
        <v>400000</v>
      </c>
    </row>
    <row r="25" spans="1:8" ht="15.75">
      <c r="A25" s="6"/>
      <c r="B25" s="6"/>
      <c r="C25" s="6"/>
      <c r="D25" s="6"/>
      <c r="E25" s="18"/>
      <c r="F25" s="6"/>
      <c r="G25" s="14" t="s">
        <v>16</v>
      </c>
      <c r="H25" s="16">
        <f>SUM(H24:H24)</f>
        <v>400000</v>
      </c>
    </row>
    <row r="26" spans="1:8" ht="15">
      <c r="A26" s="15"/>
      <c r="B26" s="15"/>
      <c r="C26" s="15"/>
      <c r="D26" s="15"/>
      <c r="E26" s="19"/>
      <c r="F26" s="15"/>
      <c r="G26" s="15"/>
      <c r="H26" s="15"/>
    </row>
    <row r="27" spans="1:8" ht="15.75">
      <c r="A27" s="2" t="s">
        <v>0</v>
      </c>
      <c r="B27" s="2" t="s">
        <v>1</v>
      </c>
      <c r="C27" s="3"/>
      <c r="D27" s="4"/>
      <c r="E27" s="17"/>
      <c r="F27" s="5"/>
      <c r="G27" s="6"/>
      <c r="H27" s="6"/>
    </row>
    <row r="28" spans="1:8" ht="15.75">
      <c r="A28" s="2" t="s">
        <v>2</v>
      </c>
      <c r="B28" s="2" t="s">
        <v>3</v>
      </c>
      <c r="C28" s="7" t="s">
        <v>4</v>
      </c>
      <c r="D28" s="7" t="s">
        <v>5</v>
      </c>
      <c r="E28" s="2" t="s">
        <v>32</v>
      </c>
      <c r="F28" s="2" t="s">
        <v>6</v>
      </c>
      <c r="G28" s="2" t="s">
        <v>7</v>
      </c>
      <c r="H28" s="2" t="s">
        <v>8</v>
      </c>
    </row>
    <row r="29" spans="1:8" ht="15.75">
      <c r="A29" s="8" t="s">
        <v>42</v>
      </c>
      <c r="B29" s="8" t="s">
        <v>9</v>
      </c>
      <c r="C29" s="9" t="s">
        <v>23</v>
      </c>
      <c r="D29" s="9" t="s">
        <v>25</v>
      </c>
      <c r="E29" s="8">
        <v>2024</v>
      </c>
      <c r="F29" s="10">
        <v>855000</v>
      </c>
      <c r="G29" s="10">
        <v>0</v>
      </c>
      <c r="H29" s="11">
        <f>G29-F29</f>
        <v>-855000</v>
      </c>
    </row>
    <row r="30" spans="1:8" ht="15.75">
      <c r="A30" s="8" t="s">
        <v>41</v>
      </c>
      <c r="B30" s="8" t="s">
        <v>9</v>
      </c>
      <c r="C30" s="9" t="s">
        <v>19</v>
      </c>
      <c r="D30" s="9" t="s">
        <v>26</v>
      </c>
      <c r="E30" s="8">
        <v>2024</v>
      </c>
      <c r="F30" s="10">
        <v>1000000</v>
      </c>
      <c r="G30" s="10">
        <v>505000</v>
      </c>
      <c r="H30" s="11">
        <f>G30-F30</f>
        <v>-495000</v>
      </c>
    </row>
    <row r="31" spans="1:8" ht="15.75">
      <c r="A31" s="8" t="s">
        <v>43</v>
      </c>
      <c r="B31" s="8" t="s">
        <v>9</v>
      </c>
      <c r="C31" s="9" t="s">
        <v>24</v>
      </c>
      <c r="D31" s="9" t="s">
        <v>27</v>
      </c>
      <c r="E31" s="8">
        <v>2024</v>
      </c>
      <c r="F31" s="8">
        <v>0</v>
      </c>
      <c r="G31" s="10">
        <v>1350000</v>
      </c>
      <c r="H31" s="11">
        <f>G31-F31</f>
        <v>1350000</v>
      </c>
    </row>
    <row r="32" spans="1:8" ht="15.75">
      <c r="A32" s="6"/>
      <c r="B32" s="6"/>
      <c r="C32" s="6"/>
      <c r="D32" s="6"/>
      <c r="E32" s="18"/>
      <c r="F32" s="6"/>
      <c r="G32" s="14" t="s">
        <v>16</v>
      </c>
      <c r="H32" s="16">
        <f>SUM(H29:H31)</f>
        <v>0</v>
      </c>
    </row>
    <row r="34" spans="1:9" ht="15.75">
      <c r="A34" s="2" t="s">
        <v>0</v>
      </c>
      <c r="B34" s="2" t="s">
        <v>1</v>
      </c>
      <c r="C34" s="3"/>
      <c r="D34" s="4"/>
      <c r="E34" s="17"/>
      <c r="F34" s="5"/>
      <c r="G34" s="6"/>
      <c r="H34" s="6"/>
      <c r="I34" s="1"/>
    </row>
    <row r="35" spans="1:9" ht="15.75">
      <c r="A35" s="2" t="s">
        <v>2</v>
      </c>
      <c r="B35" s="2" t="s">
        <v>3</v>
      </c>
      <c r="C35" s="7" t="s">
        <v>4</v>
      </c>
      <c r="D35" s="7" t="s">
        <v>5</v>
      </c>
      <c r="E35" s="2" t="s">
        <v>32</v>
      </c>
      <c r="F35" s="2" t="s">
        <v>6</v>
      </c>
      <c r="G35" s="2" t="s">
        <v>7</v>
      </c>
      <c r="H35" s="2" t="s">
        <v>8</v>
      </c>
      <c r="I35" s="1"/>
    </row>
    <row r="36" spans="1:9" s="13" customFormat="1" ht="15.75">
      <c r="A36" s="8" t="s">
        <v>44</v>
      </c>
      <c r="B36" s="8" t="s">
        <v>9</v>
      </c>
      <c r="C36" s="9" t="s">
        <v>22</v>
      </c>
      <c r="D36" s="9" t="s">
        <v>28</v>
      </c>
      <c r="E36" s="8">
        <v>2024</v>
      </c>
      <c r="F36" s="10">
        <v>500000</v>
      </c>
      <c r="G36" s="10">
        <v>450000</v>
      </c>
      <c r="H36" s="11">
        <f>G36-F36</f>
        <v>-50000</v>
      </c>
      <c r="I36" s="12"/>
    </row>
    <row r="37" spans="1:9" ht="15.75">
      <c r="A37" s="8" t="s">
        <v>44</v>
      </c>
      <c r="B37" s="8" t="s">
        <v>9</v>
      </c>
      <c r="C37" s="9" t="s">
        <v>22</v>
      </c>
      <c r="D37" s="9" t="s">
        <v>29</v>
      </c>
      <c r="E37" s="8">
        <v>2024</v>
      </c>
      <c r="F37" s="8">
        <v>0</v>
      </c>
      <c r="G37" s="10">
        <v>50000</v>
      </c>
      <c r="H37" s="11">
        <f>G37-F37</f>
        <v>50000</v>
      </c>
      <c r="I37" s="1"/>
    </row>
    <row r="38" spans="1:8" ht="15.75">
      <c r="A38" s="6"/>
      <c r="B38" s="6"/>
      <c r="C38" s="6"/>
      <c r="D38" s="6"/>
      <c r="E38" s="18"/>
      <c r="F38" s="6"/>
      <c r="G38" s="14" t="s">
        <v>16</v>
      </c>
      <c r="H38" s="16">
        <f>SUM(H36:H37)</f>
        <v>0</v>
      </c>
    </row>
    <row r="40" spans="1:8" ht="15.75">
      <c r="A40" s="2" t="s">
        <v>0</v>
      </c>
      <c r="B40" s="2" t="s">
        <v>1</v>
      </c>
      <c r="C40" s="3"/>
      <c r="D40" s="4"/>
      <c r="E40" s="17"/>
      <c r="F40" s="5"/>
      <c r="G40" s="6"/>
      <c r="H40" s="6"/>
    </row>
    <row r="41" spans="1:8" ht="15.75">
      <c r="A41" s="2" t="s">
        <v>2</v>
      </c>
      <c r="B41" s="2" t="s">
        <v>3</v>
      </c>
      <c r="C41" s="7" t="s">
        <v>4</v>
      </c>
      <c r="D41" s="7" t="s">
        <v>5</v>
      </c>
      <c r="E41" s="2" t="s">
        <v>32</v>
      </c>
      <c r="F41" s="2" t="s">
        <v>6</v>
      </c>
      <c r="G41" s="2" t="s">
        <v>7</v>
      </c>
      <c r="H41" s="2" t="s">
        <v>8</v>
      </c>
    </row>
    <row r="42" spans="1:8" ht="15.75">
      <c r="A42" s="8" t="s">
        <v>45</v>
      </c>
      <c r="B42" s="8" t="s">
        <v>11</v>
      </c>
      <c r="C42" s="9" t="s">
        <v>30</v>
      </c>
      <c r="D42" s="9" t="s">
        <v>31</v>
      </c>
      <c r="E42" s="8">
        <v>2024</v>
      </c>
      <c r="F42" s="10">
        <v>8751906</v>
      </c>
      <c r="G42" s="10">
        <f>8751906+78036</f>
        <v>8829942</v>
      </c>
      <c r="H42" s="11">
        <f>G42-F42</f>
        <v>78036</v>
      </c>
    </row>
    <row r="43" spans="1:8" ht="15.75">
      <c r="A43" s="8" t="s">
        <v>45</v>
      </c>
      <c r="B43" s="8" t="s">
        <v>11</v>
      </c>
      <c r="C43" s="9" t="s">
        <v>30</v>
      </c>
      <c r="D43" s="9"/>
      <c r="E43" s="8">
        <v>2025</v>
      </c>
      <c r="F43" s="10">
        <v>1531506</v>
      </c>
      <c r="G43" s="10">
        <f>F43+81275</f>
        <v>1612781</v>
      </c>
      <c r="H43" s="11">
        <f>G43-F43</f>
        <v>81275</v>
      </c>
    </row>
    <row r="44" spans="1:8" ht="15.75">
      <c r="A44" s="8" t="s">
        <v>45</v>
      </c>
      <c r="B44" s="8" t="s">
        <v>11</v>
      </c>
      <c r="C44" s="9" t="s">
        <v>30</v>
      </c>
      <c r="D44" s="9"/>
      <c r="E44" s="8">
        <v>2026</v>
      </c>
      <c r="F44" s="10">
        <v>1201144</v>
      </c>
      <c r="G44" s="10">
        <f>F44+85318</f>
        <v>1286462</v>
      </c>
      <c r="H44" s="11">
        <f>G44-F44</f>
        <v>85318</v>
      </c>
    </row>
    <row r="45" spans="1:8" ht="15.75">
      <c r="A45" s="8" t="s">
        <v>45</v>
      </c>
      <c r="B45" s="8" t="s">
        <v>11</v>
      </c>
      <c r="C45" s="9" t="s">
        <v>30</v>
      </c>
      <c r="D45" s="9"/>
      <c r="E45" s="8">
        <v>2027</v>
      </c>
      <c r="F45" s="10">
        <v>2254266</v>
      </c>
      <c r="G45" s="10">
        <f>F45+88790</f>
        <v>2343056</v>
      </c>
      <c r="H45" s="11">
        <f>G45-F45</f>
        <v>88790</v>
      </c>
    </row>
    <row r="46" spans="1:8" ht="15.75">
      <c r="A46" s="8" t="s">
        <v>45</v>
      </c>
      <c r="B46" s="8" t="s">
        <v>11</v>
      </c>
      <c r="C46" s="9" t="s">
        <v>30</v>
      </c>
      <c r="D46" s="9"/>
      <c r="E46" s="8">
        <v>2028</v>
      </c>
      <c r="F46" s="10">
        <v>2254266</v>
      </c>
      <c r="G46" s="10">
        <f>F46+92398</f>
        <v>2346664</v>
      </c>
      <c r="H46" s="11">
        <f>G46-F46</f>
        <v>92398</v>
      </c>
    </row>
    <row r="47" spans="1:8" ht="15.75">
      <c r="A47" s="6"/>
      <c r="B47" s="6"/>
      <c r="C47" s="6"/>
      <c r="D47" s="6"/>
      <c r="E47" s="18"/>
      <c r="F47" s="6"/>
      <c r="G47" s="14" t="s">
        <v>16</v>
      </c>
      <c r="H47" s="16">
        <f>SUM(H42)</f>
        <v>78036</v>
      </c>
    </row>
    <row r="48" spans="7:8" ht="15.75">
      <c r="G48" s="14" t="s">
        <v>33</v>
      </c>
      <c r="H48" s="21">
        <f>SUM(H42:H46)</f>
        <v>425817</v>
      </c>
    </row>
    <row r="49" spans="1:8" ht="15.75">
      <c r="A49" s="2" t="s">
        <v>0</v>
      </c>
      <c r="B49" s="2" t="s">
        <v>1</v>
      </c>
      <c r="C49" s="3"/>
      <c r="D49" s="4"/>
      <c r="E49" s="17"/>
      <c r="F49" s="5"/>
      <c r="G49" s="6"/>
      <c r="H49" s="6"/>
    </row>
    <row r="50" spans="1:8" ht="15.75">
      <c r="A50" s="2" t="s">
        <v>2</v>
      </c>
      <c r="B50" s="2" t="s">
        <v>3</v>
      </c>
      <c r="C50" s="7" t="s">
        <v>4</v>
      </c>
      <c r="D50" s="7" t="s">
        <v>5</v>
      </c>
      <c r="E50" s="2" t="s">
        <v>32</v>
      </c>
      <c r="F50" s="2" t="s">
        <v>6</v>
      </c>
      <c r="G50" s="2" t="s">
        <v>7</v>
      </c>
      <c r="H50" s="2" t="s">
        <v>8</v>
      </c>
    </row>
    <row r="51" spans="1:8" ht="15.75">
      <c r="A51" s="8" t="s">
        <v>47</v>
      </c>
      <c r="B51" s="8" t="s">
        <v>11</v>
      </c>
      <c r="C51" s="9" t="s">
        <v>46</v>
      </c>
      <c r="D51" s="9" t="s">
        <v>34</v>
      </c>
      <c r="E51" s="8">
        <v>2024</v>
      </c>
      <c r="F51" s="10">
        <v>0</v>
      </c>
      <c r="G51" s="10">
        <v>500000</v>
      </c>
      <c r="H51" s="11">
        <f>G51-F51</f>
        <v>500000</v>
      </c>
    </row>
    <row r="52" spans="1:8" ht="15.75">
      <c r="A52" s="6"/>
      <c r="B52" s="6"/>
      <c r="C52" s="6"/>
      <c r="D52" s="6"/>
      <c r="E52" s="18"/>
      <c r="F52" s="6"/>
      <c r="G52" s="14" t="s">
        <v>16</v>
      </c>
      <c r="H52" s="16">
        <f>SUM(H51:H51)</f>
        <v>500000</v>
      </c>
    </row>
  </sheetData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McDevitt, Peter</dc:creator>
  <cp:keywords/>
  <dc:description/>
  <cp:lastModifiedBy>Criss, Louise</cp:lastModifiedBy>
  <cp:lastPrinted>2023-12-13T15:41:43Z</cp:lastPrinted>
  <dcterms:created xsi:type="dcterms:W3CDTF">2022-12-13T21:32:43Z</dcterms:created>
  <dcterms:modified xsi:type="dcterms:W3CDTF">2023-12-13T15:48:29Z</dcterms:modified>
  <cp:category/>
  <cp:version/>
  <cp:contentType/>
  <cp:contentStatus/>
</cp:coreProperties>
</file>