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16" windowWidth="29040" windowHeight="15840" activeTab="0"/>
  </bookViews>
  <sheets>
    <sheet name="ARPA" sheetId="1" r:id="rId1"/>
    <sheet name="Controller transfers" sheetId="2" r:id="rId2"/>
  </sheets>
  <definedNames>
    <definedName name="_xlnm.Print_Area" localSheetId="0">'ARPA'!$A$1:$J$88</definedName>
  </definedNames>
  <calcPr calcId="191029"/>
  <pivotCaches>
    <pivotCache cacheId="0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<sst xmlns="http://schemas.openxmlformats.org/spreadsheetml/2006/main" count="225" uniqueCount="126">
  <si>
    <t>ARPA Allocation</t>
  </si>
  <si>
    <t>2021 - received</t>
  </si>
  <si>
    <t>2022 - received</t>
  </si>
  <si>
    <t>Cash Flow</t>
  </si>
  <si>
    <t>Funding</t>
  </si>
  <si>
    <t>ARP Expenses</t>
  </si>
  <si>
    <t>Four Year Total</t>
  </si>
  <si>
    <t>City - Operating</t>
  </si>
  <si>
    <t>Eliminate the anticipated workforce reduction</t>
  </si>
  <si>
    <t>3% wage increases for non-union positions</t>
  </si>
  <si>
    <t>Restore some vacant positions (9/1 start for 2021 only)</t>
  </si>
  <si>
    <t>Restoration of non-personnel lines</t>
  </si>
  <si>
    <t>Restoration of ELA non-personnel line</t>
  </si>
  <si>
    <t>Restoration of additional Public Works non-personnel lines</t>
  </si>
  <si>
    <t>New positions/mid-year swaps (9/1 start for 2021 only)</t>
  </si>
  <si>
    <t>New non-personnel lines</t>
  </si>
  <si>
    <t>New non-personnel lines for I&amp;P needs</t>
  </si>
  <si>
    <t>New non-personnel lines for Public Works needs</t>
  </si>
  <si>
    <t>Community Public Safety facilities</t>
  </si>
  <si>
    <t>OCHS-AHN Project</t>
  </si>
  <si>
    <t>Land maintenance for City and 3TB-owned properties</t>
  </si>
  <si>
    <t>City - Special Revenue</t>
  </si>
  <si>
    <t>Bridge asset management program</t>
  </si>
  <si>
    <t>Lead paint project</t>
  </si>
  <si>
    <t>Funding for the arts</t>
  </si>
  <si>
    <t>Green fleet improvements</t>
  </si>
  <si>
    <t>Cowley Rec Center Facility Upgrades</t>
  </si>
  <si>
    <t>Thaddeus Stevens School Facility Upgrades</t>
  </si>
  <si>
    <t>McKinley Rec Center Facility Upgrades</t>
  </si>
  <si>
    <t>Phillips Rec Center Facility Upgrades</t>
  </si>
  <si>
    <t>Hazelwood Senior Center Facility Upgrades</t>
  </si>
  <si>
    <t>Robert E. Williams Rec Center Facility Upgrades</t>
  </si>
  <si>
    <t>West Penn Rec Center Facility Upgrades</t>
  </si>
  <si>
    <t>Marshall Mansion Facility Upgrades</t>
  </si>
  <si>
    <t>Fowler Rec Center Facility Upgrades</t>
  </si>
  <si>
    <t>Paulson Rec Center Tech Upgrades</t>
  </si>
  <si>
    <t>Public Works Data Infrastructure Upgrades</t>
  </si>
  <si>
    <t>Streetlights - 8,000 new lights</t>
  </si>
  <si>
    <t>Davis Avenue pedestrian bridge</t>
  </si>
  <si>
    <t>North Avenue streetscape, safety, and signal improvements</t>
  </si>
  <si>
    <t>Irvine Street improvements</t>
  </si>
  <si>
    <t>Frazier Street steps</t>
  </si>
  <si>
    <t>Public Works Fourth Division construction</t>
  </si>
  <si>
    <t>Step projects</t>
  </si>
  <si>
    <t>Downing Street Steps</t>
  </si>
  <si>
    <t>Demolition of structures</t>
  </si>
  <si>
    <t>Paving</t>
  </si>
  <si>
    <t>Slope failure remediation</t>
  </si>
  <si>
    <t>URA</t>
  </si>
  <si>
    <t>Casa San José support</t>
  </si>
  <si>
    <t>Penn Circle 2-way conversion</t>
  </si>
  <si>
    <t>Broadway Avenue development</t>
  </si>
  <si>
    <t>Avenues of Hope - Centre Avenue</t>
  </si>
  <si>
    <t>Avenues of Hope - Chartiers Avenue</t>
  </si>
  <si>
    <t>Avenues of Hope - Homewood Avenue</t>
  </si>
  <si>
    <t>Avenues of Hope - Second Avenue</t>
  </si>
  <si>
    <t>Avenues of Hope - Larimer Avenue</t>
  </si>
  <si>
    <t>Avenues of Hope - Perrsyville Avenue</t>
  </si>
  <si>
    <t>Avenues of Hope - Warrington Avenue</t>
  </si>
  <si>
    <r>
      <rPr>
        <strike/>
        <sz val="11"/>
        <color rgb="FF000000"/>
        <rFont val="Calibri"/>
        <family val="2"/>
        <scheme val="minor"/>
      </rPr>
      <t>Lexington/</t>
    </r>
    <r>
      <rPr>
        <sz val="11"/>
        <color rgb="FF000000"/>
        <rFont val="Calibri"/>
        <family val="2"/>
        <scheme val="minor"/>
      </rPr>
      <t xml:space="preserve"> Homewood development</t>
    </r>
  </si>
  <si>
    <t>Jasmine Nyree campus support</t>
  </si>
  <si>
    <t>Housing - for sale home ownership</t>
  </si>
  <si>
    <t>Housing - development of affordable units through PHDC</t>
  </si>
  <si>
    <t>Housing - community land trust</t>
  </si>
  <si>
    <t>Housing - preservation</t>
  </si>
  <si>
    <t>Housing - office space conversion</t>
  </si>
  <si>
    <t>Targeted parcel maintenance</t>
  </si>
  <si>
    <t>Permanent street seating</t>
  </si>
  <si>
    <t>Pittsburgh Land Bank support</t>
  </si>
  <si>
    <t>PPA</t>
  </si>
  <si>
    <t>Kirkwood Ave. grant match</t>
  </si>
  <si>
    <t>PWSA</t>
  </si>
  <si>
    <t>Lead line replacement</t>
  </si>
  <si>
    <t>Wastewater lateral replacement and repair</t>
  </si>
  <si>
    <t>ARP Trust Fund</t>
  </si>
  <si>
    <t>Hays Woods park acquisition (from URA)</t>
  </si>
  <si>
    <t>Medical Debt Relief</t>
  </si>
  <si>
    <t>Food justice initiatives</t>
  </si>
  <si>
    <t>Maher Duessel contract</t>
  </si>
  <si>
    <t>Annual Total</t>
  </si>
  <si>
    <t>Amount left to plan</t>
  </si>
  <si>
    <t>Controller Category</t>
  </si>
  <si>
    <t>Elimination of the 2021 anticipated workforce reduction budget line</t>
  </si>
  <si>
    <t>Cost of salary restoration for non-union positions</t>
  </si>
  <si>
    <t>Restoration of vacant positions</t>
  </si>
  <si>
    <t>Additional positions</t>
  </si>
  <si>
    <t>Additional non-personnel lines</t>
  </si>
  <si>
    <t>ARPA Expense</t>
  </si>
  <si>
    <t>Sum of 2021</t>
  </si>
  <si>
    <t xml:space="preserve">2022 </t>
  </si>
  <si>
    <t>Sum of 2023</t>
  </si>
  <si>
    <t>Sum of 2024</t>
  </si>
  <si>
    <t>Grand Total</t>
  </si>
  <si>
    <t>Most recent enactment:</t>
  </si>
  <si>
    <t>Res. 726 of 2022</t>
  </si>
  <si>
    <t>Proposed Exhibit A, Version 5</t>
  </si>
  <si>
    <t>Total Change</t>
  </si>
  <si>
    <t>Proposed Version 5 Amendment</t>
  </si>
  <si>
    <t>Interoperable communications and radio system</t>
  </si>
  <si>
    <t>New line</t>
  </si>
  <si>
    <t>Increase line</t>
  </si>
  <si>
    <t>City - Capital - DOMI</t>
  </si>
  <si>
    <t>City - Capital - PS</t>
  </si>
  <si>
    <t>City - Capital - OMB</t>
  </si>
  <si>
    <t>City - Capital - DPW</t>
  </si>
  <si>
    <t>Remove "Jefferson Rec. Center" line</t>
  </si>
  <si>
    <t>Add funds</t>
  </si>
  <si>
    <t>Decrease funds due to federal timeline requirements</t>
  </si>
  <si>
    <t>Decrease funds; current project scope is complete</t>
  </si>
  <si>
    <t>Update title</t>
  </si>
  <si>
    <t>Remove "Housing - education and counseling" line</t>
  </si>
  <si>
    <t>Remove "Housing - homeownership utilities program" line</t>
  </si>
  <si>
    <t>Remove "Paulson Rec. Center" line</t>
  </si>
  <si>
    <t>Remove "Hill District corridor enhancements"</t>
  </si>
  <si>
    <t>Remove remaining tech. upgrade lines</t>
  </si>
  <si>
    <t>Comments</t>
  </si>
  <si>
    <t>New Granada Theater support</t>
  </si>
  <si>
    <t>Mellon Square storefront support</t>
  </si>
  <si>
    <t>Pittsburgh Technology Center garage support</t>
  </si>
  <si>
    <t>Decrease funds</t>
  </si>
  <si>
    <t>Property stabilization</t>
  </si>
  <si>
    <t>Swisshelm Park slag heap remediation</t>
  </si>
  <si>
    <t>Remove "COVID-19 small business grants" line</t>
  </si>
  <si>
    <t>Remove Reduction of $650,000.00</t>
  </si>
  <si>
    <t>Decrease funds by $443,168.12</t>
  </si>
  <si>
    <r>
      <t xml:space="preserve">Add funds </t>
    </r>
    <r>
      <rPr>
        <b/>
        <u val="single"/>
        <sz val="11"/>
        <color rgb="FF000000"/>
        <rFont val="Calibri"/>
        <family val="2"/>
        <scheme val="minor"/>
      </rPr>
      <t>(Decrease by $206,831.88)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</si>
</sst>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trike/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b/>
      <u val="single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44" fontId="3" fillId="0" borderId="0" xfId="16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44" fontId="2" fillId="0" borderId="0" xfId="16" applyFont="1" applyAlignment="1">
      <alignment horizontal="center" vertical="center"/>
    </xf>
    <xf numFmtId="44" fontId="6" fillId="0" borderId="0" xfId="16" applyFont="1" applyAlignment="1">
      <alignment vertical="center"/>
    </xf>
    <xf numFmtId="44" fontId="5" fillId="0" borderId="0" xfId="16" applyFont="1" applyAlignment="1">
      <alignment horizontal="center" vertical="center"/>
    </xf>
    <xf numFmtId="44" fontId="6" fillId="0" borderId="1" xfId="16" applyFont="1" applyBorder="1" applyAlignment="1">
      <alignment vertical="center"/>
    </xf>
    <xf numFmtId="44" fontId="5" fillId="0" borderId="1" xfId="16" applyFont="1" applyBorder="1" applyAlignment="1">
      <alignment horizontal="center" vertical="center"/>
    </xf>
    <xf numFmtId="44" fontId="6" fillId="0" borderId="2" xfId="16" applyFont="1" applyBorder="1" applyAlignment="1">
      <alignment vertical="center"/>
    </xf>
    <xf numFmtId="44" fontId="5" fillId="0" borderId="2" xfId="16" applyFont="1" applyBorder="1" applyAlignment="1">
      <alignment horizontal="center" vertical="center"/>
    </xf>
    <xf numFmtId="44" fontId="6" fillId="0" borderId="3" xfId="16" applyFont="1" applyBorder="1" applyAlignment="1">
      <alignment vertical="center"/>
    </xf>
    <xf numFmtId="44" fontId="5" fillId="0" borderId="3" xfId="16" applyFont="1" applyBorder="1" applyAlignment="1">
      <alignment horizontal="center" vertical="center"/>
    </xf>
    <xf numFmtId="44" fontId="5" fillId="0" borderId="0" xfId="16" applyFont="1" applyAlignment="1">
      <alignment vertical="center"/>
    </xf>
    <xf numFmtId="44" fontId="5" fillId="0" borderId="1" xfId="16" applyFont="1" applyBorder="1" applyAlignment="1">
      <alignment vertical="center"/>
    </xf>
    <xf numFmtId="44" fontId="5" fillId="0" borderId="4" xfId="16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44" fontId="0" fillId="0" borderId="0" xfId="0" applyNumberFormat="1"/>
    <xf numFmtId="0" fontId="0" fillId="0" borderId="0" xfId="0" applyAlignment="1">
      <alignment horizontal="center"/>
    </xf>
    <xf numFmtId="44" fontId="2" fillId="0" borderId="0" xfId="16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4" fontId="2" fillId="0" borderId="0" xfId="16" applyFont="1" applyFill="1" applyAlignment="1">
      <alignment vertical="center"/>
    </xf>
    <xf numFmtId="44" fontId="2" fillId="2" borderId="0" xfId="16" applyFont="1" applyFill="1" applyAlignment="1">
      <alignment vertical="center"/>
    </xf>
    <xf numFmtId="44" fontId="0" fillId="0" borderId="0" xfId="16" applyFont="1" applyAlignment="1">
      <alignment/>
    </xf>
    <xf numFmtId="44" fontId="6" fillId="0" borderId="0" xfId="16" applyFont="1" applyFill="1" applyAlignment="1">
      <alignment vertical="center"/>
    </xf>
    <xf numFmtId="44" fontId="5" fillId="0" borderId="0" xfId="16" applyFont="1" applyFill="1" applyAlignment="1">
      <alignment horizontal="center" vertical="center"/>
    </xf>
    <xf numFmtId="0" fontId="0" fillId="0" borderId="0" xfId="0" applyFill="1"/>
    <xf numFmtId="4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21" applyFill="1" applyAlignment="1">
      <alignment horizontal="left" indent="1"/>
    </xf>
    <xf numFmtId="44" fontId="5" fillId="0" borderId="0" xfId="16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4" fontId="6" fillId="0" borderId="1" xfId="16" applyFont="1" applyFill="1" applyBorder="1" applyAlignment="1">
      <alignment vertical="center"/>
    </xf>
    <xf numFmtId="44" fontId="5" fillId="0" borderId="1" xfId="16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4" fontId="0" fillId="2" borderId="0" xfId="16" applyFont="1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7" fillId="2" borderId="0" xfId="16" applyNumberFormat="1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44" fontId="12" fillId="0" borderId="0" xfId="16" applyFont="1" applyFill="1" applyAlignment="1">
      <alignment vertical="center"/>
    </xf>
    <xf numFmtId="44" fontId="12" fillId="0" borderId="0" xfId="16" applyFont="1" applyFill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44" fontId="12" fillId="0" borderId="2" xfId="16" applyFont="1" applyFill="1" applyBorder="1" applyAlignment="1">
      <alignment vertical="center"/>
    </xf>
    <xf numFmtId="44" fontId="12" fillId="0" borderId="2" xfId="16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dxfs count="2">
    <dxf>
      <alignment horizontal="center" textRotation="0" wrapText="1" shrinkToFit="1" readingOrder="0"/>
    </dxf>
    <dxf>
      <numFmt numFmtId="44" formatCode="_(&quot;$&quot;* #,##0.00_);_(&quot;$&quot;* \(#,##0.00\);_(&quot;$&quot;* &quot;-&quot;??_);_(@_)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wlak, Jake" id="{0F5243C7-BE99-4E79-B2E6-9EBE7C3AB1A7}" userId="Jake.Pawlak@pittsburghpa.gov" providerId="PeoplePicker"/>
  <person displayName="Cornell, Patrick" id="{4DAA42D9-AD90-468D-9440-F1A88E90C8DE}" userId="S::patrick.cornell@pittsburghpa.gov::b3bdca5f-2ed4-4d99-aa79-b1c1750c8286" providerId="AD"/>
</personList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3" refreshedBy="Cornell, Patrick" refreshedVersion="6">
  <cacheSource type="worksheet">
    <worksheetSource ref="A1:G14" sheet="Controller transfers"/>
  </cacheSource>
  <cacheFields count="7">
    <cacheField name="ARP Expenses">
      <sharedItems containsMixedTypes="0" count="0"/>
    </cacheField>
    <cacheField name="Controller Category">
      <sharedItems containsMixedTypes="0" count="6">
        <s v="Elimination of the 2021 anticipated workforce reduction budget line"/>
        <s v="Cost of salary restoration for non-union positions"/>
        <s v="Restoration of vacant positions"/>
        <s v="Restoration of non-personnel lines"/>
        <s v="Additional positions"/>
        <s v="Additional non-personnel lines"/>
      </sharedItems>
    </cacheField>
    <cacheField name="2021" numFmtId="44">
      <sharedItems containsSemiMixedTypes="0" containsString="0" containsMixedTypes="0" containsNumber="1" containsInteger="1" count="0"/>
    </cacheField>
    <cacheField name="2022" numFmtId="44">
      <sharedItems containsSemiMixedTypes="0" containsString="0" containsMixedTypes="0" containsNumber="1" containsInteger="1" count="0"/>
    </cacheField>
    <cacheField name="2023" numFmtId="44">
      <sharedItems containsSemiMixedTypes="0" containsString="0" containsMixedTypes="0" containsNumber="1" containsInteger="1" count="0"/>
    </cacheField>
    <cacheField name="2024" numFmtId="44">
      <sharedItems containsSemiMixedTypes="0" containsString="0" containsMixedTypes="0" containsNumber="1" containsInteger="1" count="0"/>
    </cacheField>
    <cacheField name="Four Year Total" numFmtId="44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s v="Eliminate the anticipated workforce reduction"/>
    <x v="0"/>
    <n v="25626772"/>
    <n v="27292000"/>
    <n v="29065454"/>
    <n v="30954165"/>
    <n v="112938391"/>
  </r>
  <r>
    <s v="3% wage increases for non-union positions"/>
    <x v="1"/>
    <n v="1116032"/>
    <n v="1227136"/>
    <n v="1262660"/>
    <n v="1299211"/>
    <n v="4905039"/>
  </r>
  <r>
    <s v="Restore some vacant positions (9/1 start for 2021 only)"/>
    <x v="2"/>
    <n v="1930874"/>
    <n v="5653261"/>
    <n v="5843655"/>
    <n v="6041051"/>
    <n v="19468841"/>
  </r>
  <r>
    <s v="Restoration of non-personnel lines"/>
    <x v="3"/>
    <n v="297525"/>
    <n v="385000"/>
    <n v="365040"/>
    <n v="339975"/>
    <n v="1387540"/>
  </r>
  <r>
    <s v="Restoration of ELA non-personnel line"/>
    <x v="3"/>
    <n v="0"/>
    <n v="1375000"/>
    <n v="1375000"/>
    <n v="1375000"/>
    <n v="4125000"/>
  </r>
  <r>
    <s v="Restoration of additional Public Works non-personnel lines"/>
    <x v="3"/>
    <n v="1354477"/>
    <n v="2361103"/>
    <n v="2361103"/>
    <n v="2361103"/>
    <n v="8437786"/>
  </r>
  <r>
    <s v="New positions/mid-year swaps (9/1 start for 2021 only)"/>
    <x v="4"/>
    <n v="142819"/>
    <n v="455504"/>
    <n v="471603"/>
    <n v="488318"/>
    <n v="1558244"/>
  </r>
  <r>
    <s v="New non-personnel lines"/>
    <x v="5"/>
    <n v="-231333"/>
    <n v="126575"/>
    <n v="420258"/>
    <n v="204000"/>
    <n v="519500"/>
  </r>
  <r>
    <s v="New non-personnel lines for I&amp;P needs"/>
    <x v="5"/>
    <n v="926900"/>
    <n v="672400"/>
    <n v="672400"/>
    <n v="672400"/>
    <n v="2944100"/>
  </r>
  <r>
    <s v="New non-personnel lines for Public Works needs"/>
    <x v="5"/>
    <n v="584090"/>
    <n v="1498308"/>
    <n v="748308"/>
    <n v="748308"/>
    <n v="3579014"/>
  </r>
  <r>
    <s v="Community Public Safety facilities"/>
    <x v="5"/>
    <n v="500000"/>
    <n v="500000"/>
    <n v="500000"/>
    <n v="500000"/>
    <n v="2000000"/>
  </r>
  <r>
    <s v="OCHS-AHN Project"/>
    <x v="5"/>
    <n v="0"/>
    <n v="5000000"/>
    <n v="5000000"/>
    <n v="0"/>
    <n v="10000000"/>
  </r>
  <r>
    <s v="Land maintenance for City and 3TB-owned properties"/>
    <x v="5"/>
    <n v="1500000"/>
    <n v="1500000"/>
    <n v="1500000"/>
    <n v="1500000"/>
    <n v="600000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6" updatedVersion="6" indent="0" rowHeaderCaption="ARPA Expense" multipleFieldFilters="0" showMemberPropertyTips="1">
  <location ref="B17:F24" firstHeaderRow="0" firstDataRow="1" firstDataCol="1"/>
  <pivotFields count="7"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 numFmtId="44"/>
    <pivotField dataField="1" showAll="0" numFmtId="44"/>
    <pivotField dataField="1" showAll="0" numFmtId="44"/>
    <pivotField dataField="1" showAll="0" numFmtId="44"/>
    <pivotField showAll="0" numFmtId="44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21" fld="2" baseField="0" baseItem="0"/>
    <dataField name="2022 " fld="3" baseField="0" baseItem="0"/>
    <dataField name="Sum of 2023" fld="4" baseField="0" baseItem="0"/>
    <dataField name="Sum of 2024" fld="5" baseField="0" baseItem="0"/>
  </dataFields>
  <formats count="2">
    <format dxfId="1">
      <pivotArea outline="0" fieldPosition="0" collapsedLevelsAreSubtotals="1"/>
    </format>
    <format dxfId="0">
      <pivotArea outline="0" fieldPosition="0" dataOnly="0" labelOnly="1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22" dT="2023-06-29T14:45:48.25" personId="{4DAA42D9-AD90-468D-9440-F1A88E90C8DE}" id="{56CF01D1-CD69-495D-AB15-1390C3A1F637}">
    <text>@Pawlak, Jake based on Exec this morning... pull next year's $125k. too?</text>
    <mentions>
      <mention mentionpersonId="{0F5243C7-BE99-4E79-B2E6-9EBE7C3AB1A7}" mentionId="{A4731407-8838-4DDE-B949-0C020E1657D8}" startIndex="0" length="13"/>
    </mentions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hyperlink" Target="https://pittsburgh.legistar.com/LegislationDetail.aspx?ID=5935123&amp;GUID=F3FE258D-659F-4F85-8FF5-15097CC190D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8"/>
  <sheetViews>
    <sheetView tabSelected="1" zoomScale="75" zoomScaleNormal="75" workbookViewId="0" topLeftCell="A1">
      <selection activeCell="A1" sqref="A1:J88"/>
    </sheetView>
  </sheetViews>
  <sheetFormatPr defaultColWidth="9.140625" defaultRowHeight="15"/>
  <cols>
    <col min="1" max="1" width="21.57421875" style="0" bestFit="1" customWidth="1"/>
    <col min="2" max="2" width="55.421875" style="0" bestFit="1" customWidth="1"/>
    <col min="3" max="4" width="17.7109375" style="0" bestFit="1" customWidth="1"/>
    <col min="5" max="6" width="16.57421875" style="0" bestFit="1" customWidth="1"/>
    <col min="7" max="7" width="18.57421875" style="0" bestFit="1" customWidth="1"/>
    <col min="8" max="8" width="2.421875" style="0" customWidth="1"/>
    <col min="9" max="9" width="16.140625" style="35" bestFit="1" customWidth="1"/>
    <col min="10" max="10" width="61.8515625" style="11" bestFit="1" customWidth="1"/>
  </cols>
  <sheetData>
    <row r="1" spans="1:10" ht="15">
      <c r="A1" s="24" t="s">
        <v>95</v>
      </c>
      <c r="C1" s="40" t="s">
        <v>0</v>
      </c>
      <c r="D1" s="39">
        <v>335070222</v>
      </c>
      <c r="E1" s="25"/>
      <c r="F1" s="1"/>
      <c r="G1" s="1"/>
      <c r="H1" s="1"/>
      <c r="I1" s="30"/>
      <c r="J1" s="1"/>
    </row>
    <row r="2" spans="1:10" ht="15">
      <c r="A2" s="38" t="s">
        <v>93</v>
      </c>
      <c r="D2" s="40"/>
      <c r="E2" s="40"/>
      <c r="F2" s="40"/>
      <c r="G2" s="40"/>
      <c r="H2" s="41"/>
      <c r="I2" s="30"/>
      <c r="J2" s="1"/>
    </row>
    <row r="3" spans="1:10" ht="15">
      <c r="A3" s="42" t="s">
        <v>94</v>
      </c>
      <c r="D3" s="41"/>
      <c r="E3" s="41"/>
      <c r="F3" s="41"/>
      <c r="G3" s="41"/>
      <c r="H3" s="41"/>
      <c r="I3" s="30"/>
      <c r="J3" s="1"/>
    </row>
    <row r="4" spans="1:10" ht="15">
      <c r="A4" s="1"/>
      <c r="B4" s="1"/>
      <c r="C4" s="40" t="s">
        <v>1</v>
      </c>
      <c r="D4" s="40" t="s">
        <v>2</v>
      </c>
      <c r="E4" s="40"/>
      <c r="F4" s="40"/>
      <c r="G4" s="40"/>
      <c r="H4" s="41"/>
      <c r="I4" s="30"/>
      <c r="J4" s="1"/>
    </row>
    <row r="5" spans="1:10" ht="15">
      <c r="A5" s="1"/>
      <c r="B5" s="1" t="s">
        <v>3</v>
      </c>
      <c r="C5" s="12">
        <v>167535111</v>
      </c>
      <c r="D5" s="12">
        <v>167535111</v>
      </c>
      <c r="E5" s="40"/>
      <c r="F5" s="40"/>
      <c r="G5" s="40"/>
      <c r="H5" s="41"/>
      <c r="I5" s="30"/>
      <c r="J5" s="1"/>
    </row>
    <row r="6" spans="1:10" ht="15">
      <c r="A6" s="1"/>
      <c r="B6" s="1"/>
      <c r="C6" s="3"/>
      <c r="D6" s="40"/>
      <c r="E6" s="40"/>
      <c r="F6" s="40"/>
      <c r="G6" s="40"/>
      <c r="H6" s="41"/>
      <c r="I6" s="62" t="s">
        <v>97</v>
      </c>
      <c r="J6" s="62"/>
    </row>
    <row r="7" spans="1:10" ht="15">
      <c r="A7" s="2" t="s">
        <v>4</v>
      </c>
      <c r="B7" s="2" t="s">
        <v>5</v>
      </c>
      <c r="C7" s="4">
        <v>2021</v>
      </c>
      <c r="D7" s="4">
        <v>2022</v>
      </c>
      <c r="E7" s="4">
        <v>2023</v>
      </c>
      <c r="F7" s="4">
        <v>2024</v>
      </c>
      <c r="G7" s="4" t="s">
        <v>6</v>
      </c>
      <c r="H7" s="4"/>
      <c r="I7" s="51" t="s">
        <v>96</v>
      </c>
      <c r="J7" s="52" t="s">
        <v>115</v>
      </c>
    </row>
    <row r="8" spans="1:10" ht="15">
      <c r="A8" s="1" t="s">
        <v>7</v>
      </c>
      <c r="B8" s="1" t="s">
        <v>8</v>
      </c>
      <c r="C8" s="13">
        <v>25626772</v>
      </c>
      <c r="D8" s="13">
        <v>27292000</v>
      </c>
      <c r="E8" s="13">
        <v>29065454</v>
      </c>
      <c r="F8" s="13">
        <v>30954165</v>
      </c>
      <c r="G8" s="14">
        <f>SUM(C8:F8)</f>
        <v>112938391</v>
      </c>
      <c r="H8" s="14"/>
      <c r="I8" s="33"/>
      <c r="J8" s="31"/>
    </row>
    <row r="9" spans="1:10" ht="15">
      <c r="A9" s="1" t="s">
        <v>7</v>
      </c>
      <c r="B9" s="1" t="s">
        <v>9</v>
      </c>
      <c r="C9" s="13">
        <v>1116032</v>
      </c>
      <c r="D9" s="13">
        <v>1227136</v>
      </c>
      <c r="E9" s="13">
        <v>1262660</v>
      </c>
      <c r="F9" s="13">
        <v>1299211</v>
      </c>
      <c r="G9" s="14">
        <f aca="true" t="shared" si="0" ref="G9:G61">SUM(C9:F9)</f>
        <v>4905039</v>
      </c>
      <c r="H9" s="14"/>
      <c r="I9" s="33"/>
      <c r="J9" s="31"/>
    </row>
    <row r="10" spans="1:10" ht="15">
      <c r="A10" s="1" t="s">
        <v>7</v>
      </c>
      <c r="B10" s="31" t="s">
        <v>10</v>
      </c>
      <c r="C10" s="36">
        <v>1930874</v>
      </c>
      <c r="D10" s="36">
        <v>5653261</v>
      </c>
      <c r="E10" s="36">
        <v>5843655</v>
      </c>
      <c r="F10" s="36">
        <v>6041051</v>
      </c>
      <c r="G10" s="37">
        <f t="shared" si="0"/>
        <v>19468841</v>
      </c>
      <c r="H10" s="14"/>
      <c r="I10" s="33"/>
      <c r="J10" s="31"/>
    </row>
    <row r="11" spans="1:10" ht="15">
      <c r="A11" s="1" t="s">
        <v>7</v>
      </c>
      <c r="B11" s="31" t="s">
        <v>11</v>
      </c>
      <c r="C11" s="36">
        <v>297525</v>
      </c>
      <c r="D11" s="36">
        <v>385000</v>
      </c>
      <c r="E11" s="36">
        <v>365040</v>
      </c>
      <c r="F11" s="36">
        <v>339975</v>
      </c>
      <c r="G11" s="37">
        <f t="shared" si="0"/>
        <v>1387540</v>
      </c>
      <c r="H11" s="14"/>
      <c r="I11" s="33"/>
      <c r="J11" s="31"/>
    </row>
    <row r="12" spans="1:10" ht="15">
      <c r="A12" s="1" t="s">
        <v>7</v>
      </c>
      <c r="B12" s="31" t="s">
        <v>12</v>
      </c>
      <c r="C12" s="36">
        <v>0</v>
      </c>
      <c r="D12" s="36">
        <v>1375000</v>
      </c>
      <c r="E12" s="36">
        <v>1375000</v>
      </c>
      <c r="F12" s="36">
        <v>1375000</v>
      </c>
      <c r="G12" s="37">
        <f t="shared" si="0"/>
        <v>4125000</v>
      </c>
      <c r="H12" s="14"/>
      <c r="I12" s="33"/>
      <c r="J12" s="31"/>
    </row>
    <row r="13" spans="1:10" ht="15">
      <c r="A13" s="1" t="s">
        <v>7</v>
      </c>
      <c r="B13" s="31" t="s">
        <v>13</v>
      </c>
      <c r="C13" s="36">
        <v>1354477</v>
      </c>
      <c r="D13" s="36">
        <v>2361103</v>
      </c>
      <c r="E13" s="36">
        <v>2361103</v>
      </c>
      <c r="F13" s="36">
        <v>2361103</v>
      </c>
      <c r="G13" s="37">
        <f t="shared" si="0"/>
        <v>8437786</v>
      </c>
      <c r="H13" s="14"/>
      <c r="I13" s="33"/>
      <c r="J13" s="31"/>
    </row>
    <row r="14" spans="1:10" ht="15">
      <c r="A14" s="1" t="s">
        <v>7</v>
      </c>
      <c r="B14" s="31" t="s">
        <v>14</v>
      </c>
      <c r="C14" s="36">
        <v>142819</v>
      </c>
      <c r="D14" s="36">
        <v>455504</v>
      </c>
      <c r="E14" s="36">
        <v>471603</v>
      </c>
      <c r="F14" s="36">
        <v>488318</v>
      </c>
      <c r="G14" s="37">
        <f t="shared" si="0"/>
        <v>1558244</v>
      </c>
      <c r="H14" s="14"/>
      <c r="I14" s="33"/>
      <c r="J14" s="31"/>
    </row>
    <row r="15" spans="1:10" ht="15">
      <c r="A15" s="1" t="s">
        <v>7</v>
      </c>
      <c r="B15" s="31" t="s">
        <v>15</v>
      </c>
      <c r="C15" s="36">
        <v>-231333</v>
      </c>
      <c r="D15" s="36">
        <v>126575</v>
      </c>
      <c r="E15" s="36">
        <v>420258</v>
      </c>
      <c r="F15" s="36">
        <v>204000</v>
      </c>
      <c r="G15" s="37">
        <f t="shared" si="0"/>
        <v>519500</v>
      </c>
      <c r="H15" s="14"/>
      <c r="I15" s="33"/>
      <c r="J15" s="31"/>
    </row>
    <row r="16" spans="1:10" ht="15">
      <c r="A16" s="1" t="s">
        <v>7</v>
      </c>
      <c r="B16" s="31" t="s">
        <v>16</v>
      </c>
      <c r="C16" s="36">
        <v>926900</v>
      </c>
      <c r="D16" s="36">
        <v>672400</v>
      </c>
      <c r="E16" s="36">
        <v>672400</v>
      </c>
      <c r="F16" s="36">
        <v>672400</v>
      </c>
      <c r="G16" s="37">
        <f t="shared" si="0"/>
        <v>2944100</v>
      </c>
      <c r="H16" s="14"/>
      <c r="I16" s="33"/>
      <c r="J16" s="31"/>
    </row>
    <row r="17" spans="1:10" ht="15">
      <c r="A17" s="1" t="s">
        <v>7</v>
      </c>
      <c r="B17" s="31" t="s">
        <v>17</v>
      </c>
      <c r="C17" s="36">
        <v>584090</v>
      </c>
      <c r="D17" s="36">
        <v>1498308</v>
      </c>
      <c r="E17" s="36">
        <v>748308</v>
      </c>
      <c r="F17" s="36">
        <v>748308</v>
      </c>
      <c r="G17" s="37">
        <f t="shared" si="0"/>
        <v>3579014</v>
      </c>
      <c r="H17" s="14"/>
      <c r="I17" s="33"/>
      <c r="J17" s="31"/>
    </row>
    <row r="18" spans="1:10" ht="15">
      <c r="A18" s="1" t="s">
        <v>7</v>
      </c>
      <c r="B18" s="31" t="s">
        <v>18</v>
      </c>
      <c r="C18" s="36">
        <v>500000</v>
      </c>
      <c r="D18" s="36">
        <v>500000</v>
      </c>
      <c r="E18" s="36">
        <v>500000</v>
      </c>
      <c r="F18" s="36">
        <v>500000</v>
      </c>
      <c r="G18" s="37">
        <f t="shared" si="0"/>
        <v>2000000</v>
      </c>
      <c r="H18" s="14"/>
      <c r="I18" s="33"/>
      <c r="J18" s="31"/>
    </row>
    <row r="19" spans="1:10" ht="15">
      <c r="A19" s="1" t="s">
        <v>7</v>
      </c>
      <c r="B19" s="31" t="s">
        <v>19</v>
      </c>
      <c r="C19" s="36">
        <v>0</v>
      </c>
      <c r="D19" s="36">
        <v>5000000</v>
      </c>
      <c r="E19" s="36">
        <v>5000000</v>
      </c>
      <c r="F19" s="36">
        <v>0</v>
      </c>
      <c r="G19" s="37">
        <f t="shared" si="0"/>
        <v>10000000</v>
      </c>
      <c r="H19" s="14"/>
      <c r="I19" s="33"/>
      <c r="J19" s="31"/>
    </row>
    <row r="20" spans="1:10" ht="15">
      <c r="A20" s="1" t="s">
        <v>7</v>
      </c>
      <c r="B20" s="31" t="s">
        <v>20</v>
      </c>
      <c r="C20" s="36">
        <v>1500000</v>
      </c>
      <c r="D20" s="36">
        <v>1500000</v>
      </c>
      <c r="E20" s="36">
        <v>1500000</v>
      </c>
      <c r="F20" s="36">
        <v>1500000</v>
      </c>
      <c r="G20" s="37">
        <f t="shared" si="0"/>
        <v>6000000</v>
      </c>
      <c r="H20" s="14"/>
      <c r="I20" s="33"/>
      <c r="J20" s="31"/>
    </row>
    <row r="21" spans="1:10" ht="15">
      <c r="A21" s="5" t="s">
        <v>21</v>
      </c>
      <c r="B21" s="44" t="s">
        <v>22</v>
      </c>
      <c r="C21" s="45">
        <v>0</v>
      </c>
      <c r="D21" s="45">
        <v>2500100</v>
      </c>
      <c r="E21" s="45">
        <v>0</v>
      </c>
      <c r="F21" s="45">
        <v>0</v>
      </c>
      <c r="G21" s="46">
        <f t="shared" si="0"/>
        <v>2500100</v>
      </c>
      <c r="H21" s="43"/>
      <c r="I21" s="33"/>
      <c r="J21" s="31"/>
    </row>
    <row r="22" spans="1:10" ht="15">
      <c r="A22" s="1" t="s">
        <v>21</v>
      </c>
      <c r="B22" s="31" t="s">
        <v>23</v>
      </c>
      <c r="C22" s="36">
        <v>2000000</v>
      </c>
      <c r="D22" s="36">
        <v>0</v>
      </c>
      <c r="E22" s="36">
        <v>0</v>
      </c>
      <c r="F22" s="36">
        <v>0</v>
      </c>
      <c r="G22" s="37">
        <f t="shared" si="0"/>
        <v>2000000</v>
      </c>
      <c r="H22" s="14"/>
      <c r="I22" s="33"/>
      <c r="J22" s="31"/>
    </row>
    <row r="23" spans="1:10" ht="15">
      <c r="A23" s="58" t="s">
        <v>21</v>
      </c>
      <c r="B23" s="59" t="s">
        <v>24</v>
      </c>
      <c r="C23" s="60">
        <v>0</v>
      </c>
      <c r="D23" s="60">
        <v>2000000</v>
      </c>
      <c r="E23" s="60">
        <v>0</v>
      </c>
      <c r="F23" s="60">
        <v>0</v>
      </c>
      <c r="G23" s="61">
        <f t="shared" si="0"/>
        <v>2000000</v>
      </c>
      <c r="H23" s="43"/>
      <c r="I23" s="33"/>
      <c r="J23" s="53" t="s">
        <v>123</v>
      </c>
    </row>
    <row r="24" spans="1:10" ht="15">
      <c r="A24" s="1" t="s">
        <v>103</v>
      </c>
      <c r="B24" s="31" t="s">
        <v>25</v>
      </c>
      <c r="C24" s="36">
        <v>7825833.99</v>
      </c>
      <c r="D24" s="36">
        <v>6713078.55</v>
      </c>
      <c r="E24" s="36">
        <v>907063.37</v>
      </c>
      <c r="F24" s="36">
        <v>0</v>
      </c>
      <c r="G24" s="37">
        <f t="shared" si="0"/>
        <v>15445975.909999998</v>
      </c>
      <c r="H24" s="14"/>
      <c r="I24" s="34">
        <v>1695975.91</v>
      </c>
      <c r="J24" s="32" t="s">
        <v>106</v>
      </c>
    </row>
    <row r="25" spans="1:10" ht="15">
      <c r="A25" s="1" t="s">
        <v>104</v>
      </c>
      <c r="B25" s="31" t="s">
        <v>26</v>
      </c>
      <c r="C25" s="36">
        <v>200000</v>
      </c>
      <c r="D25" s="36">
        <v>550000</v>
      </c>
      <c r="E25" s="36">
        <v>0</v>
      </c>
      <c r="F25" s="36">
        <v>0</v>
      </c>
      <c r="G25" s="37">
        <f t="shared" si="0"/>
        <v>750000</v>
      </c>
      <c r="H25" s="14"/>
      <c r="I25" s="34">
        <v>-1750000</v>
      </c>
      <c r="J25" s="32" t="s">
        <v>107</v>
      </c>
    </row>
    <row r="26" spans="1:10" ht="15">
      <c r="A26" s="1" t="s">
        <v>104</v>
      </c>
      <c r="B26" s="31" t="s">
        <v>27</v>
      </c>
      <c r="C26" s="36">
        <v>0</v>
      </c>
      <c r="D26" s="36">
        <v>370524</v>
      </c>
      <c r="E26" s="36">
        <v>500000</v>
      </c>
      <c r="F26" s="36">
        <v>0</v>
      </c>
      <c r="G26" s="37">
        <f t="shared" si="0"/>
        <v>870524</v>
      </c>
      <c r="H26" s="14"/>
      <c r="I26" s="33"/>
      <c r="J26" s="31"/>
    </row>
    <row r="27" spans="1:10" ht="15">
      <c r="A27" s="1" t="s">
        <v>104</v>
      </c>
      <c r="B27" s="31" t="s">
        <v>28</v>
      </c>
      <c r="C27" s="36">
        <v>0</v>
      </c>
      <c r="D27" s="36">
        <v>200000</v>
      </c>
      <c r="E27" s="36">
        <v>900000</v>
      </c>
      <c r="F27" s="36">
        <v>0</v>
      </c>
      <c r="G27" s="37">
        <f t="shared" si="0"/>
        <v>1100000</v>
      </c>
      <c r="H27" s="14"/>
      <c r="I27" s="33"/>
      <c r="J27" s="31"/>
    </row>
    <row r="28" spans="1:10" ht="15">
      <c r="A28" s="1" t="s">
        <v>104</v>
      </c>
      <c r="B28" s="31" t="s">
        <v>29</v>
      </c>
      <c r="C28" s="36">
        <v>0</v>
      </c>
      <c r="D28" s="36">
        <v>170000</v>
      </c>
      <c r="E28" s="36">
        <v>1530000</v>
      </c>
      <c r="F28" s="36">
        <v>0</v>
      </c>
      <c r="G28" s="37">
        <f t="shared" si="0"/>
        <v>1700000</v>
      </c>
      <c r="H28" s="14"/>
      <c r="I28" s="33"/>
      <c r="J28" s="31"/>
    </row>
    <row r="29" spans="1:10" ht="15">
      <c r="A29" s="1" t="s">
        <v>104</v>
      </c>
      <c r="B29" s="31" t="s">
        <v>30</v>
      </c>
      <c r="C29" s="36">
        <v>0</v>
      </c>
      <c r="D29" s="36">
        <v>50000</v>
      </c>
      <c r="E29" s="36">
        <v>292936.63</v>
      </c>
      <c r="F29" s="36">
        <v>0</v>
      </c>
      <c r="G29" s="37">
        <f t="shared" si="0"/>
        <v>342936.63</v>
      </c>
      <c r="H29" s="14"/>
      <c r="I29" s="34">
        <v>-257063.37</v>
      </c>
      <c r="J29" s="32" t="s">
        <v>108</v>
      </c>
    </row>
    <row r="30" spans="1:10" ht="15">
      <c r="A30" s="1" t="s">
        <v>104</v>
      </c>
      <c r="B30" s="31" t="s">
        <v>31</v>
      </c>
      <c r="C30" s="36">
        <v>500000</v>
      </c>
      <c r="D30" s="36">
        <v>0</v>
      </c>
      <c r="E30" s="36">
        <v>0</v>
      </c>
      <c r="F30" s="36">
        <v>1500000</v>
      </c>
      <c r="G30" s="37">
        <f t="shared" si="0"/>
        <v>2000000</v>
      </c>
      <c r="H30" s="14"/>
      <c r="I30" s="34">
        <v>1500000</v>
      </c>
      <c r="J30" s="32" t="s">
        <v>100</v>
      </c>
    </row>
    <row r="31" spans="1:10" ht="15">
      <c r="A31" s="1" t="s">
        <v>104</v>
      </c>
      <c r="B31" s="31" t="s">
        <v>32</v>
      </c>
      <c r="C31" s="36">
        <v>0</v>
      </c>
      <c r="D31" s="36">
        <v>0</v>
      </c>
      <c r="E31" s="36">
        <v>200000</v>
      </c>
      <c r="F31" s="36">
        <v>900000</v>
      </c>
      <c r="G31" s="37">
        <f t="shared" si="0"/>
        <v>1100000</v>
      </c>
      <c r="H31" s="14"/>
      <c r="I31" s="33"/>
      <c r="J31" s="31"/>
    </row>
    <row r="32" spans="1:10" ht="15">
      <c r="A32" s="1" t="s">
        <v>104</v>
      </c>
      <c r="B32" s="31" t="s">
        <v>33</v>
      </c>
      <c r="C32" s="36">
        <v>0</v>
      </c>
      <c r="D32" s="36">
        <v>1100000</v>
      </c>
      <c r="E32" s="36">
        <v>750000</v>
      </c>
      <c r="F32" s="36">
        <v>0</v>
      </c>
      <c r="G32" s="37">
        <f t="shared" si="0"/>
        <v>1850000</v>
      </c>
      <c r="H32" s="14"/>
      <c r="I32" s="33"/>
      <c r="J32" s="31"/>
    </row>
    <row r="33" spans="1:10" ht="15">
      <c r="A33" s="1" t="s">
        <v>104</v>
      </c>
      <c r="B33" s="31" t="s">
        <v>34</v>
      </c>
      <c r="C33" s="36">
        <v>0</v>
      </c>
      <c r="D33" s="36">
        <v>0</v>
      </c>
      <c r="E33" s="36">
        <v>0</v>
      </c>
      <c r="F33" s="36">
        <v>500000</v>
      </c>
      <c r="G33" s="37">
        <f>SUM(C33:F33)</f>
        <v>500000</v>
      </c>
      <c r="H33" s="14"/>
      <c r="I33" s="34">
        <v>500000</v>
      </c>
      <c r="J33" s="32" t="s">
        <v>99</v>
      </c>
    </row>
    <row r="34" spans="1:10" ht="15">
      <c r="A34" s="1" t="s">
        <v>104</v>
      </c>
      <c r="B34" s="31" t="s">
        <v>35</v>
      </c>
      <c r="C34" s="36">
        <v>25176.88</v>
      </c>
      <c r="D34" s="36">
        <v>0</v>
      </c>
      <c r="E34" s="36">
        <v>0</v>
      </c>
      <c r="F34" s="36">
        <v>0</v>
      </c>
      <c r="G34" s="37">
        <f>SUM(C34:F34)</f>
        <v>25176.88</v>
      </c>
      <c r="H34" s="14"/>
      <c r="I34" s="34">
        <v>-5349.119999999999</v>
      </c>
      <c r="J34" s="32" t="s">
        <v>108</v>
      </c>
    </row>
    <row r="35" spans="1:10" ht="15">
      <c r="A35" s="54" t="s">
        <v>104</v>
      </c>
      <c r="B35" s="55" t="s">
        <v>36</v>
      </c>
      <c r="C35" s="56">
        <v>0</v>
      </c>
      <c r="D35" s="56">
        <v>0</v>
      </c>
      <c r="E35" s="56">
        <v>0</v>
      </c>
      <c r="F35" s="56">
        <v>0</v>
      </c>
      <c r="G35" s="57">
        <f>SUM(C35:F35)</f>
        <v>0</v>
      </c>
      <c r="H35" s="14"/>
      <c r="I35" s="33"/>
      <c r="J35" s="53" t="s">
        <v>124</v>
      </c>
    </row>
    <row r="36" spans="1:10" ht="15">
      <c r="A36" s="1" t="s">
        <v>104</v>
      </c>
      <c r="B36" s="31" t="s">
        <v>42</v>
      </c>
      <c r="C36" s="36">
        <v>1400000</v>
      </c>
      <c r="D36" s="36">
        <v>0</v>
      </c>
      <c r="E36" s="36">
        <v>0</v>
      </c>
      <c r="F36" s="36">
        <v>0</v>
      </c>
      <c r="G36" s="37">
        <f>SUM(C36:F36)</f>
        <v>1400000</v>
      </c>
      <c r="H36" s="14"/>
      <c r="I36" s="33"/>
      <c r="J36" s="31"/>
    </row>
    <row r="37" spans="1:10" ht="15">
      <c r="A37" s="1" t="s">
        <v>101</v>
      </c>
      <c r="B37" s="31" t="s">
        <v>37</v>
      </c>
      <c r="C37" s="36">
        <v>0</v>
      </c>
      <c r="D37" s="36">
        <v>3000000</v>
      </c>
      <c r="E37" s="36">
        <v>0</v>
      </c>
      <c r="F37" s="36">
        <v>0</v>
      </c>
      <c r="G37" s="37">
        <f t="shared" si="0"/>
        <v>3000000</v>
      </c>
      <c r="H37" s="14"/>
      <c r="I37" s="33"/>
      <c r="J37" s="31"/>
    </row>
    <row r="38" spans="1:10" ht="15">
      <c r="A38" s="1" t="s">
        <v>101</v>
      </c>
      <c r="B38" s="31" t="s">
        <v>38</v>
      </c>
      <c r="C38" s="36">
        <v>928290.01</v>
      </c>
      <c r="D38" s="36">
        <v>0</v>
      </c>
      <c r="E38" s="36">
        <v>3750000</v>
      </c>
      <c r="F38" s="36">
        <v>0</v>
      </c>
      <c r="G38" s="37">
        <f t="shared" si="0"/>
        <v>4678290.01</v>
      </c>
      <c r="H38" s="14"/>
      <c r="I38" s="34">
        <v>928290.01</v>
      </c>
      <c r="J38" s="32" t="s">
        <v>106</v>
      </c>
    </row>
    <row r="39" spans="1:10" ht="15">
      <c r="A39" s="1" t="s">
        <v>101</v>
      </c>
      <c r="B39" s="47" t="s">
        <v>39</v>
      </c>
      <c r="C39" s="36">
        <v>1000000</v>
      </c>
      <c r="D39" s="36">
        <v>1500000</v>
      </c>
      <c r="E39" s="36">
        <v>0</v>
      </c>
      <c r="F39" s="36">
        <v>0</v>
      </c>
      <c r="G39" s="37">
        <f t="shared" si="0"/>
        <v>2500000</v>
      </c>
      <c r="H39" s="14"/>
      <c r="I39" s="33"/>
      <c r="J39" s="31"/>
    </row>
    <row r="40" spans="1:10" ht="15">
      <c r="A40" s="1" t="s">
        <v>101</v>
      </c>
      <c r="B40" s="31" t="s">
        <v>40</v>
      </c>
      <c r="C40" s="36">
        <v>0</v>
      </c>
      <c r="D40" s="36">
        <v>1000000</v>
      </c>
      <c r="E40" s="36">
        <v>0</v>
      </c>
      <c r="F40" s="36">
        <v>0</v>
      </c>
      <c r="G40" s="37">
        <f t="shared" si="0"/>
        <v>1000000</v>
      </c>
      <c r="H40" s="14"/>
      <c r="I40" s="33"/>
      <c r="J40" s="31"/>
    </row>
    <row r="41" spans="1:10" ht="15">
      <c r="A41" s="1" t="s">
        <v>101</v>
      </c>
      <c r="B41" s="31" t="s">
        <v>41</v>
      </c>
      <c r="C41" s="36">
        <v>400000</v>
      </c>
      <c r="D41" s="36">
        <v>1400000</v>
      </c>
      <c r="E41" s="36">
        <v>0</v>
      </c>
      <c r="F41" s="36">
        <v>0</v>
      </c>
      <c r="G41" s="37">
        <f t="shared" si="0"/>
        <v>1800000</v>
      </c>
      <c r="H41" s="14"/>
      <c r="I41" s="33"/>
      <c r="J41" s="31"/>
    </row>
    <row r="42" spans="1:10" ht="15">
      <c r="A42" s="1" t="s">
        <v>101</v>
      </c>
      <c r="B42" s="31" t="s">
        <v>43</v>
      </c>
      <c r="C42" s="36">
        <v>700000</v>
      </c>
      <c r="D42" s="36">
        <v>400000</v>
      </c>
      <c r="E42" s="36">
        <v>0</v>
      </c>
      <c r="F42" s="36">
        <v>0</v>
      </c>
      <c r="G42" s="37">
        <f t="shared" si="0"/>
        <v>1100000</v>
      </c>
      <c r="H42" s="14"/>
      <c r="I42" s="33"/>
      <c r="J42" s="31"/>
    </row>
    <row r="43" spans="1:10" ht="15">
      <c r="A43" s="1" t="s">
        <v>101</v>
      </c>
      <c r="B43" s="31" t="s">
        <v>44</v>
      </c>
      <c r="C43" s="36">
        <v>598116</v>
      </c>
      <c r="D43" s="36">
        <v>0</v>
      </c>
      <c r="E43" s="36">
        <v>0</v>
      </c>
      <c r="F43" s="36">
        <v>0</v>
      </c>
      <c r="G43" s="37">
        <f t="shared" si="0"/>
        <v>598116</v>
      </c>
      <c r="H43" s="14"/>
      <c r="I43" s="33"/>
      <c r="J43" s="31"/>
    </row>
    <row r="44" spans="1:10" ht="15">
      <c r="A44" s="1" t="s">
        <v>101</v>
      </c>
      <c r="B44" s="31" t="s">
        <v>45</v>
      </c>
      <c r="C44" s="36">
        <v>2000000</v>
      </c>
      <c r="D44" s="36">
        <v>0</v>
      </c>
      <c r="E44" s="36">
        <v>4000000</v>
      </c>
      <c r="F44" s="36">
        <v>0</v>
      </c>
      <c r="G44" s="37">
        <f t="shared" si="0"/>
        <v>6000000</v>
      </c>
      <c r="H44" s="14"/>
      <c r="I44" s="33"/>
      <c r="J44" s="31"/>
    </row>
    <row r="45" spans="1:10" ht="15">
      <c r="A45" s="1" t="s">
        <v>101</v>
      </c>
      <c r="B45" s="31" t="s">
        <v>46</v>
      </c>
      <c r="C45" s="36">
        <v>0</v>
      </c>
      <c r="D45" s="36">
        <v>0</v>
      </c>
      <c r="E45" s="36">
        <v>4407495</v>
      </c>
      <c r="F45" s="36">
        <v>0</v>
      </c>
      <c r="G45" s="37">
        <f t="shared" si="0"/>
        <v>4407495</v>
      </c>
      <c r="H45" s="14"/>
      <c r="I45" s="33"/>
      <c r="J45" s="31"/>
    </row>
    <row r="46" spans="1:10" ht="15">
      <c r="A46" s="1" t="s">
        <v>101</v>
      </c>
      <c r="B46" s="31" t="s">
        <v>47</v>
      </c>
      <c r="C46" s="36">
        <v>0</v>
      </c>
      <c r="D46" s="36">
        <v>2584397.45</v>
      </c>
      <c r="E46" s="36">
        <v>1750000</v>
      </c>
      <c r="F46" s="36">
        <v>0</v>
      </c>
      <c r="G46" s="37">
        <f t="shared" si="0"/>
        <v>4334397.45</v>
      </c>
      <c r="H46" s="14"/>
      <c r="I46" s="34">
        <v>1954921.45</v>
      </c>
      <c r="J46" s="32" t="s">
        <v>106</v>
      </c>
    </row>
    <row r="47" spans="1:10" ht="15">
      <c r="A47" s="1" t="s">
        <v>102</v>
      </c>
      <c r="B47" s="31" t="s">
        <v>98</v>
      </c>
      <c r="C47" s="36">
        <v>651876</v>
      </c>
      <c r="D47" s="36">
        <v>0</v>
      </c>
      <c r="E47" s="36">
        <v>0</v>
      </c>
      <c r="F47" s="36">
        <v>0</v>
      </c>
      <c r="G47" s="37">
        <f t="shared" si="0"/>
        <v>651876</v>
      </c>
      <c r="H47" s="14"/>
      <c r="I47" s="34">
        <v>651876</v>
      </c>
      <c r="J47" s="32" t="s">
        <v>99</v>
      </c>
    </row>
    <row r="48" spans="1:10" ht="15">
      <c r="A48" s="5" t="s">
        <v>48</v>
      </c>
      <c r="B48" s="44" t="s">
        <v>49</v>
      </c>
      <c r="C48" s="45">
        <v>100000</v>
      </c>
      <c r="D48" s="45">
        <v>0</v>
      </c>
      <c r="E48" s="45">
        <v>0</v>
      </c>
      <c r="F48" s="45">
        <v>0</v>
      </c>
      <c r="G48" s="46">
        <f t="shared" si="0"/>
        <v>100000</v>
      </c>
      <c r="H48" s="43"/>
      <c r="I48" s="33"/>
      <c r="J48" s="31"/>
    </row>
    <row r="49" spans="1:10" ht="15">
      <c r="A49" s="1" t="s">
        <v>48</v>
      </c>
      <c r="B49" s="31" t="s">
        <v>50</v>
      </c>
      <c r="C49" s="36">
        <v>2800000</v>
      </c>
      <c r="D49" s="36">
        <v>0</v>
      </c>
      <c r="E49" s="36">
        <v>0</v>
      </c>
      <c r="F49" s="36">
        <v>0</v>
      </c>
      <c r="G49" s="37">
        <f t="shared" si="0"/>
        <v>2800000</v>
      </c>
      <c r="H49" s="14"/>
      <c r="I49" s="33"/>
      <c r="J49" s="31"/>
    </row>
    <row r="50" spans="1:10" ht="15">
      <c r="A50" s="1" t="s">
        <v>48</v>
      </c>
      <c r="B50" s="31" t="s">
        <v>51</v>
      </c>
      <c r="C50" s="36">
        <v>2000000</v>
      </c>
      <c r="D50" s="36">
        <v>0</v>
      </c>
      <c r="E50" s="36">
        <v>0</v>
      </c>
      <c r="F50" s="36">
        <v>0</v>
      </c>
      <c r="G50" s="37">
        <f t="shared" si="0"/>
        <v>2000000</v>
      </c>
      <c r="H50" s="14"/>
      <c r="I50" s="33"/>
      <c r="J50" s="31"/>
    </row>
    <row r="51" spans="1:10" ht="15">
      <c r="A51" s="1" t="s">
        <v>48</v>
      </c>
      <c r="B51" s="31" t="s">
        <v>52</v>
      </c>
      <c r="C51" s="36">
        <v>1000000</v>
      </c>
      <c r="D51" s="36">
        <v>0</v>
      </c>
      <c r="E51" s="36">
        <v>0</v>
      </c>
      <c r="F51" s="36">
        <v>0</v>
      </c>
      <c r="G51" s="37">
        <f t="shared" si="0"/>
        <v>1000000</v>
      </c>
      <c r="H51" s="14"/>
      <c r="I51" s="33"/>
      <c r="J51" s="31"/>
    </row>
    <row r="52" spans="1:10" ht="15">
      <c r="A52" s="1" t="s">
        <v>48</v>
      </c>
      <c r="B52" s="31" t="s">
        <v>53</v>
      </c>
      <c r="C52" s="36">
        <v>1000000</v>
      </c>
      <c r="D52" s="36">
        <v>0</v>
      </c>
      <c r="E52" s="36">
        <v>0</v>
      </c>
      <c r="F52" s="36">
        <v>0</v>
      </c>
      <c r="G52" s="37">
        <f t="shared" si="0"/>
        <v>1000000</v>
      </c>
      <c r="H52" s="14"/>
      <c r="I52" s="33"/>
      <c r="J52" s="31"/>
    </row>
    <row r="53" spans="1:10" ht="15">
      <c r="A53" s="1" t="s">
        <v>48</v>
      </c>
      <c r="B53" s="31" t="s">
        <v>54</v>
      </c>
      <c r="C53" s="36">
        <v>1000000</v>
      </c>
      <c r="D53" s="36">
        <v>0</v>
      </c>
      <c r="E53" s="36">
        <v>0</v>
      </c>
      <c r="F53" s="36">
        <v>0</v>
      </c>
      <c r="G53" s="37">
        <f t="shared" si="0"/>
        <v>1000000</v>
      </c>
      <c r="H53" s="14"/>
      <c r="I53" s="33"/>
      <c r="J53" s="31"/>
    </row>
    <row r="54" spans="1:10" ht="15">
      <c r="A54" s="1" t="s">
        <v>48</v>
      </c>
      <c r="B54" s="31" t="s">
        <v>55</v>
      </c>
      <c r="C54" s="36">
        <v>1000000</v>
      </c>
      <c r="D54" s="36">
        <v>0</v>
      </c>
      <c r="E54" s="36">
        <v>0</v>
      </c>
      <c r="F54" s="36">
        <v>0</v>
      </c>
      <c r="G54" s="37">
        <f t="shared" si="0"/>
        <v>1000000</v>
      </c>
      <c r="H54" s="14"/>
      <c r="I54" s="33"/>
      <c r="J54" s="31"/>
    </row>
    <row r="55" spans="1:10" ht="15">
      <c r="A55" s="1" t="s">
        <v>48</v>
      </c>
      <c r="B55" s="31" t="s">
        <v>56</v>
      </c>
      <c r="C55" s="36">
        <v>1000000</v>
      </c>
      <c r="D55" s="36">
        <v>0</v>
      </c>
      <c r="E55" s="36">
        <v>0</v>
      </c>
      <c r="F55" s="36">
        <v>0</v>
      </c>
      <c r="G55" s="37">
        <f t="shared" si="0"/>
        <v>1000000</v>
      </c>
      <c r="H55" s="14"/>
      <c r="I55" s="33"/>
      <c r="J55" s="31"/>
    </row>
    <row r="56" spans="1:10" ht="15">
      <c r="A56" s="1" t="s">
        <v>48</v>
      </c>
      <c r="B56" s="31" t="s">
        <v>57</v>
      </c>
      <c r="C56" s="36">
        <v>1000000</v>
      </c>
      <c r="D56" s="36">
        <v>0</v>
      </c>
      <c r="E56" s="36">
        <v>0</v>
      </c>
      <c r="F56" s="36">
        <v>0</v>
      </c>
      <c r="G56" s="37">
        <f t="shared" si="0"/>
        <v>1000000</v>
      </c>
      <c r="H56" s="14"/>
      <c r="I56" s="33"/>
      <c r="J56" s="31"/>
    </row>
    <row r="57" spans="1:10" ht="15">
      <c r="A57" s="1" t="s">
        <v>48</v>
      </c>
      <c r="B57" s="31" t="s">
        <v>58</v>
      </c>
      <c r="C57" s="36">
        <v>1000000</v>
      </c>
      <c r="D57" s="36">
        <v>0</v>
      </c>
      <c r="E57" s="36">
        <v>0</v>
      </c>
      <c r="F57" s="36">
        <v>0</v>
      </c>
      <c r="G57" s="37">
        <f t="shared" si="0"/>
        <v>1000000</v>
      </c>
      <c r="H57" s="14"/>
      <c r="I57" s="33"/>
      <c r="J57" s="31"/>
    </row>
    <row r="58" spans="1:10" ht="15">
      <c r="A58" s="1" t="s">
        <v>48</v>
      </c>
      <c r="B58" s="31" t="s">
        <v>59</v>
      </c>
      <c r="C58" s="36">
        <v>2000000</v>
      </c>
      <c r="D58" s="36">
        <v>0</v>
      </c>
      <c r="E58" s="36">
        <v>0</v>
      </c>
      <c r="F58" s="36">
        <v>0</v>
      </c>
      <c r="G58" s="37">
        <f t="shared" si="0"/>
        <v>2000000</v>
      </c>
      <c r="H58" s="14"/>
      <c r="I58" s="34">
        <v>0</v>
      </c>
      <c r="J58" s="32" t="s">
        <v>109</v>
      </c>
    </row>
    <row r="59" spans="1:10" ht="15">
      <c r="A59" s="1" t="s">
        <v>48</v>
      </c>
      <c r="B59" s="31" t="s">
        <v>60</v>
      </c>
      <c r="C59" s="36">
        <v>1000000</v>
      </c>
      <c r="D59" s="36">
        <v>0</v>
      </c>
      <c r="E59" s="36">
        <v>0</v>
      </c>
      <c r="F59" s="36">
        <v>0</v>
      </c>
      <c r="G59" s="37">
        <f t="shared" si="0"/>
        <v>1000000</v>
      </c>
      <c r="H59" s="14"/>
      <c r="I59" s="33"/>
      <c r="J59" s="31"/>
    </row>
    <row r="60" spans="1:10" ht="15">
      <c r="A60" s="1" t="s">
        <v>48</v>
      </c>
      <c r="B60" s="31" t="s">
        <v>61</v>
      </c>
      <c r="C60" s="36">
        <v>10500000</v>
      </c>
      <c r="D60" s="36">
        <v>5125000</v>
      </c>
      <c r="E60" s="36">
        <v>0</v>
      </c>
      <c r="F60" s="36">
        <v>0</v>
      </c>
      <c r="G60" s="37">
        <f t="shared" si="0"/>
        <v>15625000</v>
      </c>
      <c r="H60" s="14"/>
      <c r="I60" s="33"/>
      <c r="J60" s="31"/>
    </row>
    <row r="61" spans="1:10" ht="15">
      <c r="A61" s="1" t="s">
        <v>48</v>
      </c>
      <c r="B61" s="31" t="s">
        <v>62</v>
      </c>
      <c r="C61" s="36">
        <v>0</v>
      </c>
      <c r="D61" s="36">
        <v>4000000</v>
      </c>
      <c r="E61" s="36">
        <v>0</v>
      </c>
      <c r="F61" s="36">
        <v>0</v>
      </c>
      <c r="G61" s="37">
        <f t="shared" si="0"/>
        <v>4000000</v>
      </c>
      <c r="H61" s="14"/>
      <c r="I61" s="33"/>
      <c r="J61" s="31"/>
    </row>
    <row r="62" spans="1:10" ht="15">
      <c r="A62" s="1" t="s">
        <v>48</v>
      </c>
      <c r="B62" s="31" t="s">
        <v>63</v>
      </c>
      <c r="C62" s="36">
        <v>5000000</v>
      </c>
      <c r="D62" s="36">
        <v>0</v>
      </c>
      <c r="E62" s="36">
        <v>0</v>
      </c>
      <c r="F62" s="36">
        <v>0</v>
      </c>
      <c r="G62" s="37">
        <f aca="true" t="shared" si="1" ref="G62:G79">SUM(C62:F62)</f>
        <v>5000000</v>
      </c>
      <c r="H62" s="14"/>
      <c r="I62" s="33"/>
      <c r="J62" s="31"/>
    </row>
    <row r="63" spans="1:10" ht="15">
      <c r="A63" s="1" t="s">
        <v>48</v>
      </c>
      <c r="B63" s="31" t="s">
        <v>64</v>
      </c>
      <c r="C63" s="36">
        <v>0</v>
      </c>
      <c r="D63" s="36">
        <v>8900000</v>
      </c>
      <c r="E63" s="36">
        <v>0</v>
      </c>
      <c r="F63" s="36">
        <v>0</v>
      </c>
      <c r="G63" s="37">
        <f t="shared" si="1"/>
        <v>8900000</v>
      </c>
      <c r="H63" s="14"/>
      <c r="I63" s="33"/>
      <c r="J63" s="31"/>
    </row>
    <row r="64" spans="1:10" ht="15">
      <c r="A64" s="1" t="s">
        <v>48</v>
      </c>
      <c r="B64" s="31" t="s">
        <v>65</v>
      </c>
      <c r="C64" s="36">
        <v>0</v>
      </c>
      <c r="D64" s="36">
        <v>2100000</v>
      </c>
      <c r="E64" s="36">
        <v>0</v>
      </c>
      <c r="F64" s="36">
        <v>0</v>
      </c>
      <c r="G64" s="37">
        <f t="shared" si="1"/>
        <v>2100000</v>
      </c>
      <c r="H64" s="14"/>
      <c r="I64" s="33"/>
      <c r="J64" s="31"/>
    </row>
    <row r="65" spans="1:10" ht="15">
      <c r="A65" s="1" t="s">
        <v>48</v>
      </c>
      <c r="B65" s="31" t="s">
        <v>66</v>
      </c>
      <c r="C65" s="36">
        <v>0</v>
      </c>
      <c r="D65" s="36">
        <v>478811</v>
      </c>
      <c r="E65" s="36">
        <v>0</v>
      </c>
      <c r="F65" s="36">
        <v>0</v>
      </c>
      <c r="G65" s="37">
        <f t="shared" si="1"/>
        <v>478811</v>
      </c>
      <c r="H65" s="14"/>
      <c r="I65" s="33"/>
      <c r="J65" s="31"/>
    </row>
    <row r="66" spans="1:10" ht="15">
      <c r="A66" s="1" t="s">
        <v>48</v>
      </c>
      <c r="B66" s="31" t="s">
        <v>67</v>
      </c>
      <c r="C66" s="36">
        <v>999900</v>
      </c>
      <c r="D66" s="36">
        <v>0</v>
      </c>
      <c r="E66" s="36">
        <v>0</v>
      </c>
      <c r="F66" s="36">
        <v>0</v>
      </c>
      <c r="G66" s="37">
        <f t="shared" si="1"/>
        <v>999900</v>
      </c>
      <c r="H66" s="14"/>
      <c r="I66" s="33"/>
      <c r="J66" s="31"/>
    </row>
    <row r="67" spans="1:10" ht="15">
      <c r="A67" s="1" t="s">
        <v>48</v>
      </c>
      <c r="B67" s="31" t="s">
        <v>68</v>
      </c>
      <c r="C67" s="36">
        <v>3000000</v>
      </c>
      <c r="D67" s="36">
        <v>500000</v>
      </c>
      <c r="E67" s="36">
        <v>0</v>
      </c>
      <c r="F67" s="36">
        <v>0</v>
      </c>
      <c r="G67" s="37">
        <f t="shared" si="1"/>
        <v>3500000</v>
      </c>
      <c r="H67" s="14"/>
      <c r="I67" s="34">
        <v>-3500000</v>
      </c>
      <c r="J67" s="32" t="s">
        <v>119</v>
      </c>
    </row>
    <row r="68" spans="1:10" ht="15">
      <c r="A68" s="1" t="s">
        <v>48</v>
      </c>
      <c r="B68" s="31" t="s">
        <v>120</v>
      </c>
      <c r="C68" s="36">
        <v>0</v>
      </c>
      <c r="D68" s="36">
        <v>2500000</v>
      </c>
      <c r="E68" s="36">
        <v>1000000</v>
      </c>
      <c r="F68" s="36">
        <v>0</v>
      </c>
      <c r="G68" s="37">
        <f t="shared" si="1"/>
        <v>3500000</v>
      </c>
      <c r="H68" s="14"/>
      <c r="I68" s="34">
        <v>3500000</v>
      </c>
      <c r="J68" s="32" t="s">
        <v>106</v>
      </c>
    </row>
    <row r="69" spans="1:10" ht="15">
      <c r="A69" s="1" t="s">
        <v>48</v>
      </c>
      <c r="B69" s="31" t="s">
        <v>116</v>
      </c>
      <c r="C69" s="36">
        <v>0</v>
      </c>
      <c r="D69" s="36">
        <v>0</v>
      </c>
      <c r="E69" s="36">
        <v>2000000</v>
      </c>
      <c r="F69" s="36">
        <v>0</v>
      </c>
      <c r="G69" s="37">
        <f t="shared" si="1"/>
        <v>2000000</v>
      </c>
      <c r="H69" s="37"/>
      <c r="I69" s="34">
        <v>2000000</v>
      </c>
      <c r="J69" s="32" t="s">
        <v>106</v>
      </c>
    </row>
    <row r="70" spans="1:10" ht="15">
      <c r="A70" s="1" t="s">
        <v>48</v>
      </c>
      <c r="B70" s="31" t="s">
        <v>121</v>
      </c>
      <c r="C70" s="36">
        <v>0</v>
      </c>
      <c r="D70" s="36">
        <v>0</v>
      </c>
      <c r="E70" s="36">
        <v>4000000</v>
      </c>
      <c r="F70" s="36">
        <v>0</v>
      </c>
      <c r="G70" s="37">
        <f t="shared" si="1"/>
        <v>4000000</v>
      </c>
      <c r="H70" s="14"/>
      <c r="I70" s="34">
        <v>4000000</v>
      </c>
      <c r="J70" s="32" t="s">
        <v>106</v>
      </c>
    </row>
    <row r="71" spans="1:10" ht="15">
      <c r="A71" s="54" t="s">
        <v>48</v>
      </c>
      <c r="B71" s="55" t="s">
        <v>118</v>
      </c>
      <c r="C71" s="56">
        <v>0</v>
      </c>
      <c r="D71" s="56">
        <v>0</v>
      </c>
      <c r="E71" s="56">
        <v>3131769.81</v>
      </c>
      <c r="F71" s="56">
        <v>0</v>
      </c>
      <c r="G71" s="57">
        <f t="shared" si="1"/>
        <v>3131769.81</v>
      </c>
      <c r="H71" s="37"/>
      <c r="I71" s="34">
        <f>1375000+1963601.69-206831.88</f>
        <v>3131769.81</v>
      </c>
      <c r="J71" s="32" t="s">
        <v>125</v>
      </c>
    </row>
    <row r="72" spans="1:10" ht="15">
      <c r="A72" s="1" t="s">
        <v>48</v>
      </c>
      <c r="B72" s="31" t="s">
        <v>117</v>
      </c>
      <c r="C72" s="36">
        <v>0</v>
      </c>
      <c r="D72" s="36">
        <v>0</v>
      </c>
      <c r="E72" s="36">
        <v>1536398.1099999999</v>
      </c>
      <c r="F72" s="36">
        <v>0</v>
      </c>
      <c r="G72" s="37">
        <v>1536398.1099999999</v>
      </c>
      <c r="H72" s="37"/>
      <c r="I72" s="34">
        <v>1536398.1099999999</v>
      </c>
      <c r="J72" s="32" t="s">
        <v>106</v>
      </c>
    </row>
    <row r="73" spans="1:10" ht="15">
      <c r="A73" s="7" t="s">
        <v>69</v>
      </c>
      <c r="B73" s="7" t="s">
        <v>70</v>
      </c>
      <c r="C73" s="19">
        <v>80000</v>
      </c>
      <c r="D73" s="19">
        <v>0</v>
      </c>
      <c r="E73" s="19">
        <v>0</v>
      </c>
      <c r="F73" s="19">
        <v>0</v>
      </c>
      <c r="G73" s="20">
        <f t="shared" si="1"/>
        <v>80000</v>
      </c>
      <c r="H73" s="43"/>
      <c r="I73" s="33"/>
      <c r="J73" s="31"/>
    </row>
    <row r="74" spans="1:10" ht="15">
      <c r="A74" s="5" t="s">
        <v>71</v>
      </c>
      <c r="B74" s="5" t="s">
        <v>72</v>
      </c>
      <c r="C74" s="15">
        <v>10000000</v>
      </c>
      <c r="D74" s="15">
        <v>7000000</v>
      </c>
      <c r="E74" s="15">
        <v>0</v>
      </c>
      <c r="F74" s="15">
        <v>0</v>
      </c>
      <c r="G74" s="16">
        <f t="shared" si="1"/>
        <v>17000000</v>
      </c>
      <c r="H74" s="43"/>
      <c r="I74" s="33"/>
      <c r="J74" s="31"/>
    </row>
    <row r="75" spans="1:10" ht="15">
      <c r="A75" s="6" t="s">
        <v>71</v>
      </c>
      <c r="B75" s="6" t="s">
        <v>73</v>
      </c>
      <c r="C75" s="17">
        <v>0</v>
      </c>
      <c r="D75" s="17">
        <v>500000</v>
      </c>
      <c r="E75" s="17">
        <v>0</v>
      </c>
      <c r="F75" s="17">
        <v>0</v>
      </c>
      <c r="G75" s="18">
        <f t="shared" si="1"/>
        <v>500000</v>
      </c>
      <c r="H75" s="43"/>
      <c r="I75" s="33"/>
      <c r="J75" s="31"/>
    </row>
    <row r="76" spans="1:10" ht="14.45" customHeight="1">
      <c r="A76" s="5" t="s">
        <v>74</v>
      </c>
      <c r="B76" s="5" t="s">
        <v>75</v>
      </c>
      <c r="C76" s="15">
        <v>2000000</v>
      </c>
      <c r="D76" s="15">
        <v>0</v>
      </c>
      <c r="E76" s="15">
        <v>0</v>
      </c>
      <c r="F76" s="15">
        <v>0</v>
      </c>
      <c r="G76" s="16">
        <f t="shared" si="1"/>
        <v>2000000</v>
      </c>
      <c r="H76" s="43"/>
      <c r="I76" s="33"/>
      <c r="J76" s="31"/>
    </row>
    <row r="77" spans="1:10" ht="14.45" customHeight="1">
      <c r="A77" s="1" t="s">
        <v>74</v>
      </c>
      <c r="B77" s="1" t="s">
        <v>76</v>
      </c>
      <c r="C77" s="13">
        <v>0</v>
      </c>
      <c r="D77" s="13">
        <v>0</v>
      </c>
      <c r="E77" s="13">
        <v>1000000</v>
      </c>
      <c r="F77" s="13">
        <v>0</v>
      </c>
      <c r="G77" s="14">
        <f t="shared" si="1"/>
        <v>1000000</v>
      </c>
      <c r="H77" s="14"/>
      <c r="I77" s="33"/>
      <c r="J77" s="31"/>
    </row>
    <row r="78" spans="1:10" ht="14.45" customHeight="1">
      <c r="A78" s="1" t="s">
        <v>74</v>
      </c>
      <c r="B78" s="1" t="s">
        <v>77</v>
      </c>
      <c r="C78" s="13">
        <v>0</v>
      </c>
      <c r="D78" s="13">
        <v>0</v>
      </c>
      <c r="E78" s="13">
        <v>3000000</v>
      </c>
      <c r="F78" s="13">
        <v>0</v>
      </c>
      <c r="G78" s="14">
        <f t="shared" si="1"/>
        <v>3000000</v>
      </c>
      <c r="H78" s="14"/>
      <c r="I78" s="33"/>
      <c r="J78" s="31"/>
    </row>
    <row r="79" spans="1:10" ht="14.45" customHeight="1">
      <c r="A79" s="6" t="s">
        <v>74</v>
      </c>
      <c r="B79" s="6" t="s">
        <v>78</v>
      </c>
      <c r="C79" s="17">
        <v>200000</v>
      </c>
      <c r="D79" s="13">
        <v>0</v>
      </c>
      <c r="E79" s="13">
        <v>100000</v>
      </c>
      <c r="F79" s="13">
        <v>0</v>
      </c>
      <c r="G79" s="14">
        <f t="shared" si="1"/>
        <v>300000</v>
      </c>
      <c r="H79" s="14"/>
      <c r="I79" s="33"/>
      <c r="J79" s="31"/>
    </row>
    <row r="80" spans="1:10" ht="14.45" customHeight="1">
      <c r="A80" s="1"/>
      <c r="B80" s="2" t="s">
        <v>79</v>
      </c>
      <c r="C80" s="21">
        <f>SUM(C8:C79)</f>
        <v>98657348.88</v>
      </c>
      <c r="D80" s="22">
        <f>SUM(D8:D79)</f>
        <v>102688198</v>
      </c>
      <c r="E80" s="22">
        <f>SUM(E8:E79)</f>
        <v>84341143.92</v>
      </c>
      <c r="F80" s="22">
        <f>SUM(F8:F79)</f>
        <v>49383531</v>
      </c>
      <c r="G80" s="23">
        <f>SUM(G8:G79)</f>
        <v>335070221.8</v>
      </c>
      <c r="H80" s="43"/>
      <c r="I80" s="33"/>
      <c r="J80" s="31"/>
    </row>
    <row r="81" spans="1:10" ht="14.45" customHeight="1">
      <c r="A81" s="1"/>
      <c r="B81" s="1"/>
      <c r="C81" s="1"/>
      <c r="D81" s="1"/>
      <c r="E81" s="1"/>
      <c r="F81" s="1"/>
      <c r="G81" s="1"/>
      <c r="H81" s="1"/>
      <c r="I81" s="30"/>
      <c r="J81" s="1"/>
    </row>
    <row r="82" spans="1:10" ht="15">
      <c r="A82" s="1"/>
      <c r="B82" s="1"/>
      <c r="C82" s="8"/>
      <c r="D82" s="8"/>
      <c r="E82" s="1"/>
      <c r="F82" s="1"/>
      <c r="G82" s="9">
        <f>ROUND(D1-G80,0)</f>
        <v>0</v>
      </c>
      <c r="H82" s="9"/>
      <c r="I82" s="34">
        <v>-4000000</v>
      </c>
      <c r="J82" s="32" t="s">
        <v>105</v>
      </c>
    </row>
    <row r="83" spans="7:10" ht="15">
      <c r="G83" s="10" t="s">
        <v>80</v>
      </c>
      <c r="I83" s="48">
        <v>-300000</v>
      </c>
      <c r="J83" s="50" t="s">
        <v>112</v>
      </c>
    </row>
    <row r="84" spans="9:10" ht="15">
      <c r="I84" s="48">
        <v>-437819</v>
      </c>
      <c r="J84" s="50" t="s">
        <v>114</v>
      </c>
    </row>
    <row r="85" spans="9:10" ht="15">
      <c r="I85" s="48">
        <v>-2274000</v>
      </c>
      <c r="J85" s="49" t="s">
        <v>113</v>
      </c>
    </row>
    <row r="86" spans="6:10" ht="15">
      <c r="F86" s="28"/>
      <c r="I86" s="48">
        <v>-1375000</v>
      </c>
      <c r="J86" s="50" t="s">
        <v>110</v>
      </c>
    </row>
    <row r="87" spans="9:10" ht="15">
      <c r="I87" s="48">
        <v>-4000000</v>
      </c>
      <c r="J87" s="50" t="s">
        <v>111</v>
      </c>
    </row>
    <row r="88" spans="9:10" ht="15">
      <c r="I88" s="48">
        <v>-3500000</v>
      </c>
      <c r="J88" s="50" t="s">
        <v>122</v>
      </c>
    </row>
  </sheetData>
  <mergeCells count="1">
    <mergeCell ref="I6:J6"/>
  </mergeCells>
  <hyperlinks>
    <hyperlink ref="A3" r:id="rId1" display="https://pittsburgh.legistar.com/LegislationDetail.aspx?ID=5935123&amp;GUID=F3FE258D-659F-4F85-8FF5-15097CC190DA"/>
  </hyperlinks>
  <printOptions/>
  <pageMargins left="0.25" right="0.25" top="0.75" bottom="0.75" header="0.3" footer="0.3"/>
  <pageSetup fitToHeight="0" fitToWidth="1" horizontalDpi="600" verticalDpi="600" orientation="landscape" paperSize="5" scale="70" r:id="rId2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408EA-A824-43D8-AFC3-3455F461D847}">
  <dimension ref="A1:G24"/>
  <sheetViews>
    <sheetView workbookViewId="0" topLeftCell="A1">
      <selection activeCell="F30" sqref="F30"/>
    </sheetView>
  </sheetViews>
  <sheetFormatPr defaultColWidth="9.140625" defaultRowHeight="15"/>
  <cols>
    <col min="1" max="1" width="54.7109375" style="0" bestFit="1" customWidth="1"/>
    <col min="2" max="2" width="62.421875" style="0" bestFit="1" customWidth="1"/>
    <col min="3" max="3" width="15.28125" style="0" customWidth="1"/>
    <col min="4" max="6" width="15.28125" style="0" bestFit="1" customWidth="1"/>
    <col min="7" max="7" width="16.28125" style="0" bestFit="1" customWidth="1"/>
  </cols>
  <sheetData>
    <row r="1" spans="1:7" ht="15">
      <c r="A1" s="2" t="s">
        <v>5</v>
      </c>
      <c r="B1" s="2" t="s">
        <v>81</v>
      </c>
      <c r="C1" s="4">
        <v>2021</v>
      </c>
      <c r="D1" s="4">
        <v>2022</v>
      </c>
      <c r="E1" s="4">
        <v>2023</v>
      </c>
      <c r="F1" s="4">
        <v>2024</v>
      </c>
      <c r="G1" s="4" t="s">
        <v>6</v>
      </c>
    </row>
    <row r="2" spans="1:7" ht="15">
      <c r="A2" s="1" t="s">
        <v>8</v>
      </c>
      <c r="B2" s="1" t="s">
        <v>82</v>
      </c>
      <c r="C2" s="13">
        <v>25626772</v>
      </c>
      <c r="D2" s="13">
        <v>27292000</v>
      </c>
      <c r="E2" s="13">
        <v>29065454</v>
      </c>
      <c r="F2" s="13">
        <v>30954165</v>
      </c>
      <c r="G2" s="14">
        <f>SUM(C2:F2)</f>
        <v>112938391</v>
      </c>
    </row>
    <row r="3" spans="1:7" ht="15">
      <c r="A3" s="1" t="s">
        <v>9</v>
      </c>
      <c r="B3" s="1" t="s">
        <v>83</v>
      </c>
      <c r="C3" s="13">
        <v>1116032</v>
      </c>
      <c r="D3" s="13">
        <v>1227136</v>
      </c>
      <c r="E3" s="13">
        <v>1262660</v>
      </c>
      <c r="F3" s="13">
        <v>1299211</v>
      </c>
      <c r="G3" s="14">
        <f aca="true" t="shared" si="0" ref="G3:G14">SUM(C3:F3)</f>
        <v>4905039</v>
      </c>
    </row>
    <row r="4" spans="1:7" ht="15">
      <c r="A4" s="1" t="s">
        <v>10</v>
      </c>
      <c r="B4" s="1" t="s">
        <v>84</v>
      </c>
      <c r="C4" s="13">
        <v>1930874</v>
      </c>
      <c r="D4" s="13">
        <v>5653261</v>
      </c>
      <c r="E4" s="13">
        <v>5843655</v>
      </c>
      <c r="F4" s="13">
        <v>6041051</v>
      </c>
      <c r="G4" s="14">
        <f t="shared" si="0"/>
        <v>19468841</v>
      </c>
    </row>
    <row r="5" spans="1:7" ht="15">
      <c r="A5" s="1" t="s">
        <v>11</v>
      </c>
      <c r="B5" s="1" t="s">
        <v>11</v>
      </c>
      <c r="C5" s="13">
        <v>297525</v>
      </c>
      <c r="D5" s="13">
        <v>385000</v>
      </c>
      <c r="E5" s="13">
        <v>365040</v>
      </c>
      <c r="F5" s="13">
        <v>339975</v>
      </c>
      <c r="G5" s="14">
        <f t="shared" si="0"/>
        <v>1387540</v>
      </c>
    </row>
    <row r="6" spans="1:7" ht="15">
      <c r="A6" s="1" t="s">
        <v>12</v>
      </c>
      <c r="B6" s="1" t="s">
        <v>11</v>
      </c>
      <c r="C6" s="13">
        <v>0</v>
      </c>
      <c r="D6" s="13">
        <v>1375000</v>
      </c>
      <c r="E6" s="13">
        <v>1375000</v>
      </c>
      <c r="F6" s="13">
        <v>1375000</v>
      </c>
      <c r="G6" s="14">
        <f t="shared" si="0"/>
        <v>4125000</v>
      </c>
    </row>
    <row r="7" spans="1:7" ht="15">
      <c r="A7" s="1" t="s">
        <v>13</v>
      </c>
      <c r="B7" s="1" t="s">
        <v>11</v>
      </c>
      <c r="C7" s="13">
        <v>1354477</v>
      </c>
      <c r="D7" s="13">
        <v>2361103</v>
      </c>
      <c r="E7" s="13">
        <v>2361103</v>
      </c>
      <c r="F7" s="13">
        <v>2361103</v>
      </c>
      <c r="G7" s="14">
        <f t="shared" si="0"/>
        <v>8437786</v>
      </c>
    </row>
    <row r="8" spans="1:7" ht="15">
      <c r="A8" s="1" t="s">
        <v>14</v>
      </c>
      <c r="B8" s="1" t="s">
        <v>85</v>
      </c>
      <c r="C8" s="13">
        <v>142819</v>
      </c>
      <c r="D8" s="13">
        <v>455504</v>
      </c>
      <c r="E8" s="13">
        <v>471603</v>
      </c>
      <c r="F8" s="13">
        <v>488318</v>
      </c>
      <c r="G8" s="14">
        <f t="shared" si="0"/>
        <v>1558244</v>
      </c>
    </row>
    <row r="9" spans="1:7" ht="15">
      <c r="A9" s="1" t="s">
        <v>15</v>
      </c>
      <c r="B9" s="1" t="s">
        <v>86</v>
      </c>
      <c r="C9" s="13">
        <v>-231333</v>
      </c>
      <c r="D9" s="13">
        <v>126575</v>
      </c>
      <c r="E9" s="13">
        <v>420258</v>
      </c>
      <c r="F9" s="13">
        <v>204000</v>
      </c>
      <c r="G9" s="14">
        <f t="shared" si="0"/>
        <v>519500</v>
      </c>
    </row>
    <row r="10" spans="1:7" ht="15">
      <c r="A10" s="1" t="s">
        <v>16</v>
      </c>
      <c r="B10" s="1" t="s">
        <v>86</v>
      </c>
      <c r="C10" s="13">
        <v>926900</v>
      </c>
      <c r="D10" s="13">
        <v>672400</v>
      </c>
      <c r="E10" s="13">
        <v>672400</v>
      </c>
      <c r="F10" s="13">
        <v>672400</v>
      </c>
      <c r="G10" s="14">
        <f t="shared" si="0"/>
        <v>2944100</v>
      </c>
    </row>
    <row r="11" spans="1:7" ht="15">
      <c r="A11" s="1" t="s">
        <v>17</v>
      </c>
      <c r="B11" s="1" t="s">
        <v>86</v>
      </c>
      <c r="C11" s="13">
        <v>584090</v>
      </c>
      <c r="D11" s="13">
        <v>1498308</v>
      </c>
      <c r="E11" s="13">
        <v>748308</v>
      </c>
      <c r="F11" s="13">
        <v>748308</v>
      </c>
      <c r="G11" s="14">
        <f t="shared" si="0"/>
        <v>3579014</v>
      </c>
    </row>
    <row r="12" spans="1:7" ht="15">
      <c r="A12" s="1" t="s">
        <v>18</v>
      </c>
      <c r="B12" s="1" t="s">
        <v>86</v>
      </c>
      <c r="C12" s="13">
        <v>500000</v>
      </c>
      <c r="D12" s="13">
        <v>500000</v>
      </c>
      <c r="E12" s="13">
        <v>500000</v>
      </c>
      <c r="F12" s="13">
        <v>500000</v>
      </c>
      <c r="G12" s="14">
        <f t="shared" si="0"/>
        <v>2000000</v>
      </c>
    </row>
    <row r="13" spans="1:7" ht="15">
      <c r="A13" s="1" t="s">
        <v>19</v>
      </c>
      <c r="B13" s="1" t="s">
        <v>86</v>
      </c>
      <c r="C13" s="13">
        <v>0</v>
      </c>
      <c r="D13" s="13">
        <v>5000000</v>
      </c>
      <c r="E13" s="13">
        <v>5000000</v>
      </c>
      <c r="F13" s="13">
        <v>0</v>
      </c>
      <c r="G13" s="14">
        <f t="shared" si="0"/>
        <v>10000000</v>
      </c>
    </row>
    <row r="14" spans="1:7" ht="15">
      <c r="A14" s="1" t="s">
        <v>20</v>
      </c>
      <c r="B14" s="1" t="s">
        <v>86</v>
      </c>
      <c r="C14" s="13">
        <v>1500000</v>
      </c>
      <c r="D14" s="13">
        <v>1500000</v>
      </c>
      <c r="E14" s="13">
        <v>1500000</v>
      </c>
      <c r="F14" s="13">
        <v>1500000</v>
      </c>
      <c r="G14" s="14">
        <f t="shared" si="0"/>
        <v>6000000</v>
      </c>
    </row>
    <row r="17" spans="2:6" ht="15">
      <c r="B17" s="26" t="s">
        <v>87</v>
      </c>
      <c r="C17" t="s">
        <v>88</v>
      </c>
      <c r="D17" s="29" t="s">
        <v>89</v>
      </c>
      <c r="E17" t="s">
        <v>90</v>
      </c>
      <c r="F17" t="s">
        <v>91</v>
      </c>
    </row>
    <row r="18" spans="2:6" ht="15">
      <c r="B18" s="27" t="s">
        <v>82</v>
      </c>
      <c r="C18" s="28">
        <v>25626772</v>
      </c>
      <c r="D18" s="28">
        <v>27292000</v>
      </c>
      <c r="E18" s="28">
        <v>29065454</v>
      </c>
      <c r="F18" s="28">
        <v>30954165</v>
      </c>
    </row>
    <row r="19" spans="2:6" ht="15">
      <c r="B19" s="27" t="s">
        <v>83</v>
      </c>
      <c r="C19" s="28">
        <v>1116032</v>
      </c>
      <c r="D19" s="28">
        <v>1227136</v>
      </c>
      <c r="E19" s="28">
        <v>1262660</v>
      </c>
      <c r="F19" s="28">
        <v>1299211</v>
      </c>
    </row>
    <row r="20" spans="2:6" ht="15">
      <c r="B20" s="27" t="s">
        <v>84</v>
      </c>
      <c r="C20" s="28">
        <v>1930874</v>
      </c>
      <c r="D20" s="28">
        <v>5653261</v>
      </c>
      <c r="E20" s="28">
        <v>5843655</v>
      </c>
      <c r="F20" s="28">
        <v>6041051</v>
      </c>
    </row>
    <row r="21" spans="2:6" ht="15">
      <c r="B21" s="27" t="s">
        <v>11</v>
      </c>
      <c r="C21" s="28">
        <v>1652002</v>
      </c>
      <c r="D21" s="28">
        <v>4121103</v>
      </c>
      <c r="E21" s="28">
        <v>4101143</v>
      </c>
      <c r="F21" s="28">
        <v>4076078</v>
      </c>
    </row>
    <row r="22" spans="2:6" ht="15">
      <c r="B22" s="27" t="s">
        <v>85</v>
      </c>
      <c r="C22" s="28">
        <v>142819</v>
      </c>
      <c r="D22" s="28">
        <v>455504</v>
      </c>
      <c r="E22" s="28">
        <v>471603</v>
      </c>
      <c r="F22" s="28">
        <v>488318</v>
      </c>
    </row>
    <row r="23" spans="2:6" ht="15">
      <c r="B23" s="27" t="s">
        <v>86</v>
      </c>
      <c r="C23" s="28">
        <v>3279657</v>
      </c>
      <c r="D23" s="28">
        <v>9297283</v>
      </c>
      <c r="E23" s="28">
        <v>8840966</v>
      </c>
      <c r="F23" s="28">
        <v>3624708</v>
      </c>
    </row>
    <row r="24" spans="2:6" ht="15">
      <c r="B24" s="27" t="s">
        <v>92</v>
      </c>
      <c r="C24" s="28">
        <v>33748156</v>
      </c>
      <c r="D24" s="28">
        <v>48046287</v>
      </c>
      <c r="E24" s="28">
        <v>49585481</v>
      </c>
      <c r="F24" s="28">
        <v>46483531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21DB4AA638584FA4EDB881ED141AF4" ma:contentTypeVersion="11" ma:contentTypeDescription="Create a new document." ma:contentTypeScope="" ma:versionID="fd6d3506d261034ea031a8284c87c938">
  <xsd:schema xmlns:xsd="http://www.w3.org/2001/XMLSchema" xmlns:xs="http://www.w3.org/2001/XMLSchema" xmlns:p="http://schemas.microsoft.com/office/2006/metadata/properties" xmlns:ns3="8f8ab3f8-3e8e-4b9c-968b-c6f9209e75c1" xmlns:ns4="2e9ea517-87af-4538-8a97-e96694b7b5b9" targetNamespace="http://schemas.microsoft.com/office/2006/metadata/properties" ma:root="true" ma:fieldsID="bdf371be4bcedba4a43f244681c00b5d" ns3:_="" ns4:_="">
    <xsd:import namespace="8f8ab3f8-3e8e-4b9c-968b-c6f9209e75c1"/>
    <xsd:import namespace="2e9ea517-87af-4538-8a97-e96694b7b5b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ab3f8-3e8e-4b9c-968b-c6f9209e75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ea517-87af-4538-8a97-e96694b7b5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e9ea517-87af-4538-8a97-e96694b7b5b9" xsi:nil="true"/>
  </documentManagement>
</p:properties>
</file>

<file path=customXml/itemProps1.xml><?xml version="1.0" encoding="utf-8"?>
<ds:datastoreItem xmlns:ds="http://schemas.openxmlformats.org/officeDocument/2006/customXml" ds:itemID="{55AD2562-6F1B-495A-B513-1EB35E1C61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9A7D76-9C11-4D27-902C-BF86CE8C0B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8ab3f8-3e8e-4b9c-968b-c6f9209e75c1"/>
    <ds:schemaRef ds:uri="2e9ea517-87af-4538-8a97-e96694b7b5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3B23E3-6D89-47FD-A22D-60F21BDEECE8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8f8ab3f8-3e8e-4b9c-968b-c6f9209e75c1"/>
    <ds:schemaRef ds:uri="2e9ea517-87af-4538-8a97-e96694b7b5b9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McDevitt, Peter</dc:creator>
  <cp:keywords/>
  <dc:description/>
  <cp:lastModifiedBy>Criss, Louise</cp:lastModifiedBy>
  <cp:lastPrinted>2023-08-01T17:21:01Z</cp:lastPrinted>
  <dcterms:created xsi:type="dcterms:W3CDTF">2022-12-15T18:49:02Z</dcterms:created>
  <dcterms:modified xsi:type="dcterms:W3CDTF">2023-08-01T17:40:19Z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0x0101009421DB4AA638584FA4EDB881ED141AF4</vt:lpwstr>
  </property>
</Properties>
</file>